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Актуальні  БЛАНКИ, ПРАЙСИ Galeco &amp; Q Stalyo\прайси бланки Galeco\01 Червень 2021\нові бланки замовлень\"/>
    </mc:Choice>
  </mc:AlternateContent>
  <xr:revisionPtr revIDLastSave="0" documentId="13_ncr:1_{A08CBDDB-D80D-4D72-B08B-76E5D27234CA}" xr6:coauthVersionLast="47" xr6:coauthVersionMax="47" xr10:uidLastSave="{00000000-0000-0000-0000-000000000000}"/>
  <bookViews>
    <workbookView xWindow="-120" yWindow="-120" windowWidth="20730" windowHeight="11160" tabRatio="598" activeTab="3" xr2:uid="{00000000-000D-0000-FFFF-FFFF00000000}"/>
  </bookViews>
  <sheets>
    <sheet name="PVC 90 &amp; 110" sheetId="1" r:id="rId1"/>
    <sheet name="PVC 130" sheetId="2" r:id="rId2"/>
    <sheet name="PVC 150" sheetId="3" r:id="rId3"/>
    <sheet name=" PVC 2 135" sheetId="4" r:id="rId4"/>
  </sheets>
  <definedNames>
    <definedName name="_xlnm.Print_Area" localSheetId="1">'PVC 130'!$A$1:$N$66</definedName>
    <definedName name="_xlnm.Print_Area" localSheetId="2">'PVC 150'!$A$1:$Q$79</definedName>
    <definedName name="_xlnm.Print_Area" localSheetId="0">'PVC 90 &amp; 110'!$A$1:$H$68</definedName>
  </definedNames>
  <calcPr calcId="181029"/>
</workbook>
</file>

<file path=xl/calcChain.xml><?xml version="1.0" encoding="utf-8"?>
<calcChain xmlns="http://schemas.openxmlformats.org/spreadsheetml/2006/main">
  <c r="N37" i="3" l="1"/>
  <c r="N36" i="3"/>
  <c r="B9" i="4"/>
  <c r="B7" i="3"/>
  <c r="B7" i="2"/>
  <c r="B7" i="1"/>
  <c r="K53" i="1" l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52" i="1"/>
  <c r="K32" i="1"/>
  <c r="K14" i="2"/>
  <c r="N25" i="2"/>
  <c r="N11" i="2"/>
  <c r="N37" i="2"/>
  <c r="N22" i="2"/>
  <c r="K23" i="2"/>
  <c r="K41" i="2"/>
  <c r="K42" i="2"/>
  <c r="K54" i="2"/>
  <c r="K55" i="2"/>
  <c r="K56" i="2"/>
  <c r="N31" i="2"/>
  <c r="N30" i="3"/>
  <c r="N31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16" i="4"/>
  <c r="K17" i="4"/>
  <c r="K18" i="4"/>
  <c r="K19" i="4"/>
  <c r="K20" i="4"/>
  <c r="K21" i="4"/>
  <c r="K22" i="4"/>
  <c r="K23" i="4"/>
  <c r="K24" i="4"/>
  <c r="K26" i="4"/>
  <c r="K27" i="4"/>
  <c r="K28" i="4"/>
  <c r="K29" i="4"/>
  <c r="H50" i="4" l="1"/>
  <c r="H52" i="4" s="1"/>
  <c r="K31" i="2"/>
  <c r="K40" i="2" l="1"/>
  <c r="K23" i="1" l="1"/>
  <c r="K11" i="2"/>
  <c r="K27" i="1" l="1"/>
  <c r="K26" i="1"/>
  <c r="K24" i="1"/>
  <c r="K25" i="1"/>
  <c r="K33" i="2" l="1"/>
  <c r="K25" i="2"/>
  <c r="K12" i="2"/>
  <c r="K13" i="2"/>
  <c r="K15" i="2"/>
  <c r="K16" i="2"/>
  <c r="K17" i="2"/>
  <c r="K18" i="2"/>
  <c r="K19" i="2"/>
  <c r="K20" i="2"/>
  <c r="K21" i="2"/>
  <c r="K22" i="2"/>
  <c r="N12" i="2" l="1"/>
  <c r="N15" i="2" l="1"/>
  <c r="N13" i="3" l="1"/>
  <c r="N12" i="3"/>
  <c r="K26" i="2" l="1"/>
  <c r="K27" i="2"/>
  <c r="K28" i="2"/>
  <c r="K29" i="2"/>
  <c r="K30" i="2"/>
  <c r="K34" i="2"/>
  <c r="K35" i="2"/>
  <c r="K36" i="2"/>
  <c r="K37" i="2"/>
  <c r="N27" i="2" l="1"/>
  <c r="N28" i="2"/>
  <c r="N29" i="2"/>
  <c r="N30" i="2"/>
  <c r="N13" i="2"/>
  <c r="N14" i="2"/>
  <c r="N16" i="2"/>
  <c r="N17" i="2"/>
  <c r="N18" i="2"/>
  <c r="N19" i="2"/>
  <c r="N20" i="2"/>
  <c r="N21" i="2"/>
  <c r="N23" i="2"/>
  <c r="N24" i="2"/>
  <c r="N26" i="2"/>
  <c r="K50" i="2"/>
  <c r="N35" i="2"/>
  <c r="N34" i="2"/>
  <c r="N36" i="2"/>
  <c r="K44" i="2"/>
  <c r="K43" i="2"/>
  <c r="K49" i="2"/>
  <c r="K51" i="2"/>
  <c r="N33" i="2"/>
  <c r="K45" i="1"/>
  <c r="K44" i="1"/>
  <c r="K45" i="2" l="1"/>
  <c r="K46" i="2"/>
  <c r="K47" i="2"/>
  <c r="K48" i="2"/>
  <c r="K52" i="2"/>
  <c r="K53" i="2"/>
  <c r="N25" i="3"/>
  <c r="N26" i="3"/>
  <c r="N27" i="3"/>
  <c r="N28" i="3"/>
  <c r="N29" i="3"/>
  <c r="N24" i="3"/>
  <c r="N22" i="3"/>
  <c r="N14" i="3"/>
  <c r="N15" i="3"/>
  <c r="N16" i="3"/>
  <c r="N17" i="3"/>
  <c r="N18" i="3"/>
  <c r="N19" i="3"/>
  <c r="N20" i="3"/>
  <c r="N21" i="3"/>
  <c r="H59" i="2" l="1"/>
  <c r="H61" i="2" s="1"/>
  <c r="H63" i="2" s="1"/>
  <c r="H55" i="3"/>
  <c r="H57" i="3" s="1"/>
  <c r="H59" i="3" l="1"/>
  <c r="I61" i="2"/>
  <c r="K11" i="1"/>
  <c r="K12" i="1"/>
  <c r="K13" i="1"/>
  <c r="K14" i="1"/>
  <c r="K15" i="1"/>
  <c r="K16" i="1"/>
  <c r="K17" i="1"/>
  <c r="K18" i="1"/>
  <c r="K19" i="1"/>
  <c r="K20" i="1"/>
  <c r="K21" i="1"/>
  <c r="K28" i="1"/>
  <c r="Q80" i="3" l="1"/>
  <c r="I57" i="3" l="1"/>
  <c r="J73" i="1"/>
  <c r="V116" i="3" l="1"/>
  <c r="Q116" i="3"/>
  <c r="R116" i="3" s="1"/>
  <c r="V115" i="3"/>
  <c r="Q115" i="3"/>
  <c r="R115" i="3" s="1"/>
  <c r="V114" i="3"/>
  <c r="Q114" i="3"/>
  <c r="R114" i="3" s="1"/>
  <c r="V113" i="3"/>
  <c r="Q113" i="3"/>
  <c r="R113" i="3" s="1"/>
  <c r="V112" i="3"/>
  <c r="Q112" i="3"/>
  <c r="R112" i="3" s="1"/>
  <c r="V110" i="3"/>
  <c r="Q110" i="3"/>
  <c r="R110" i="3" s="1"/>
  <c r="V109" i="3"/>
  <c r="Q109" i="3"/>
  <c r="R109" i="3" s="1"/>
  <c r="V108" i="3"/>
  <c r="Q108" i="3"/>
  <c r="R108" i="3" s="1"/>
  <c r="V107" i="3"/>
  <c r="Q107" i="3"/>
  <c r="R107" i="3" s="1"/>
  <c r="V106" i="3"/>
  <c r="Q106" i="3"/>
  <c r="R106" i="3" s="1"/>
  <c r="V105" i="3"/>
  <c r="Q105" i="3"/>
  <c r="R105" i="3" s="1"/>
  <c r="V104" i="3"/>
  <c r="Q104" i="3"/>
  <c r="R104" i="3" s="1"/>
  <c r="V103" i="3"/>
  <c r="Q103" i="3"/>
  <c r="R103" i="3" s="1"/>
  <c r="V98" i="3"/>
  <c r="Q98" i="3"/>
  <c r="R98" i="3" s="1"/>
  <c r="V97" i="3"/>
  <c r="Q97" i="3"/>
  <c r="R97" i="3" s="1"/>
  <c r="V96" i="3"/>
  <c r="Q96" i="3"/>
  <c r="R96" i="3" s="1"/>
  <c r="V95" i="3"/>
  <c r="Q95" i="3"/>
  <c r="R95" i="3" s="1"/>
  <c r="V94" i="3"/>
  <c r="Q94" i="3"/>
  <c r="R94" i="3" s="1"/>
  <c r="V93" i="3"/>
  <c r="Q93" i="3"/>
  <c r="R93" i="3" s="1"/>
  <c r="V92" i="3"/>
  <c r="Q92" i="3"/>
  <c r="R92" i="3" s="1"/>
  <c r="V90" i="3"/>
  <c r="Q90" i="3"/>
  <c r="R90" i="3" s="1"/>
  <c r="V89" i="3"/>
  <c r="Q89" i="3"/>
  <c r="R89" i="3" s="1"/>
  <c r="V88" i="3"/>
  <c r="Q88" i="3"/>
  <c r="R88" i="3" s="1"/>
  <c r="V87" i="3"/>
  <c r="Q87" i="3"/>
  <c r="R87" i="3" s="1"/>
  <c r="V86" i="3"/>
  <c r="Q86" i="3"/>
  <c r="R86" i="3" s="1"/>
  <c r="V85" i="3"/>
  <c r="Q85" i="3"/>
  <c r="R85" i="3" s="1"/>
  <c r="V84" i="3"/>
  <c r="Q84" i="3"/>
  <c r="R84" i="3" s="1"/>
  <c r="V83" i="3"/>
  <c r="Q83" i="3"/>
  <c r="R83" i="3" s="1"/>
  <c r="V82" i="3"/>
  <c r="Q82" i="3"/>
  <c r="R82" i="3" s="1"/>
  <c r="V81" i="3"/>
  <c r="Q81" i="3"/>
  <c r="R81" i="3" s="1"/>
  <c r="V80" i="3"/>
  <c r="K49" i="1"/>
  <c r="K48" i="1"/>
  <c r="K47" i="1"/>
  <c r="K46" i="1"/>
  <c r="K43" i="1"/>
  <c r="K42" i="1"/>
  <c r="K41" i="1"/>
  <c r="K40" i="1"/>
  <c r="K39" i="1"/>
  <c r="K38" i="1"/>
  <c r="K37" i="1"/>
  <c r="K36" i="1"/>
  <c r="K35" i="1"/>
  <c r="K34" i="1"/>
  <c r="K33" i="1"/>
  <c r="I71" i="1" l="1"/>
  <c r="I73" i="1" s="1"/>
  <c r="I75" i="1" s="1"/>
  <c r="Q118" i="3"/>
  <c r="R80" i="3"/>
  <c r="H54" i="4" l="1"/>
</calcChain>
</file>

<file path=xl/sharedStrings.xml><?xml version="1.0" encoding="utf-8"?>
<sst xmlns="http://schemas.openxmlformats.org/spreadsheetml/2006/main" count="481" uniqueCount="236">
  <si>
    <t>NET PRICE EUR/PIECE</t>
  </si>
  <si>
    <t>V</t>
  </si>
  <si>
    <t>quantity of boxes</t>
  </si>
  <si>
    <t>RE090-_-HP----A</t>
  </si>
  <si>
    <t>euro pallet, height ca. 1,1 m</t>
  </si>
  <si>
    <t>RE090-_-HM----D</t>
  </si>
  <si>
    <t>RE090-_-LA----G</t>
  </si>
  <si>
    <t>RE090-_-LW090-A</t>
  </si>
  <si>
    <t>RE090-_-LZ090-A</t>
  </si>
  <si>
    <t>RE090-_-LW135-X</t>
  </si>
  <si>
    <t>RE090-_-LZ135-X</t>
  </si>
  <si>
    <t>RE090-_-OP050-G</t>
  </si>
  <si>
    <t>SP050-_-MU----G</t>
  </si>
  <si>
    <t>SP050-_-OB----C</t>
  </si>
  <si>
    <t>SP050-_-OM----D</t>
  </si>
  <si>
    <t>A</t>
  </si>
  <si>
    <t>B</t>
  </si>
  <si>
    <t>W</t>
  </si>
  <si>
    <t>RE110-_-RY400-G</t>
  </si>
  <si>
    <t>RE110-_-HP----A</t>
  </si>
  <si>
    <t>RE110-_-HD----D</t>
  </si>
  <si>
    <t>RE110-_-HG----D</t>
  </si>
  <si>
    <t>RE110-_-LA----G</t>
  </si>
  <si>
    <t>RE110-_-LW090-G</t>
  </si>
  <si>
    <t>RE110-_-LZ090-G</t>
  </si>
  <si>
    <t>RE110-_-LW135-X</t>
  </si>
  <si>
    <t>RE110-_-LZ135-X</t>
  </si>
  <si>
    <t>RE110-_-OP080-G</t>
  </si>
  <si>
    <t>RE110-_-ZL----A</t>
  </si>
  <si>
    <t>RE110-_-ZP----A</t>
  </si>
  <si>
    <t>SP080-_-RU400-G</t>
  </si>
  <si>
    <t>SP080-_-MU----G</t>
  </si>
  <si>
    <t>SP080-_-KO067-G</t>
  </si>
  <si>
    <t>SP080-_-TR067-G</t>
  </si>
  <si>
    <t>SP080-_-OD----A</t>
  </si>
  <si>
    <t>K</t>
  </si>
  <si>
    <t>RE130-_-RY400-G</t>
  </si>
  <si>
    <t>RE130-_-HP----A</t>
  </si>
  <si>
    <t>RE130-_-HG----D</t>
  </si>
  <si>
    <t>RE130-_-LA----G</t>
  </si>
  <si>
    <t>RE130-_-LW090-A</t>
  </si>
  <si>
    <t>RE130-_-LZ090-G</t>
  </si>
  <si>
    <t>RE130-_-LW135-X</t>
  </si>
  <si>
    <t>SP100-_-RU400-G</t>
  </si>
  <si>
    <t>SP100-_-MU----A</t>
  </si>
  <si>
    <t>SP100-_-KO067-G</t>
  </si>
  <si>
    <t>SP100-_-KO045-P</t>
  </si>
  <si>
    <t>SP100-_-TR067-G</t>
  </si>
  <si>
    <t>SP100-_-WL067-A</t>
  </si>
  <si>
    <t>SP100-_-OD----A</t>
  </si>
  <si>
    <t>G</t>
  </si>
  <si>
    <t>OG-OSD---_-BUT-A</t>
  </si>
  <si>
    <t>OG-POL110-KE110-A</t>
  </si>
  <si>
    <t>RUUNI---W-300-D</t>
  </si>
  <si>
    <t>SPUNI-G-80/50</t>
  </si>
  <si>
    <t>SPUNI-G-100/80</t>
  </si>
  <si>
    <t>SPUNI-G-110/100</t>
  </si>
  <si>
    <t>REUNI---KJ075-X</t>
  </si>
  <si>
    <t>RE150-_-RY400-G</t>
  </si>
  <si>
    <t>RE150-_-HP----G</t>
  </si>
  <si>
    <t>RE150-_-HM----D</t>
  </si>
  <si>
    <t>RE150-_-LA----A</t>
  </si>
  <si>
    <t>RE150-_-LW090-A</t>
  </si>
  <si>
    <t>RE150-_-LZ090-A</t>
  </si>
  <si>
    <t>RE150-_-LW135-X</t>
  </si>
  <si>
    <t>RE150-_-LZ135-X</t>
  </si>
  <si>
    <t>RE150-_-OP100-G</t>
  </si>
  <si>
    <t>RE150-_-ZL----G</t>
  </si>
  <si>
    <t>RE150-_-ZP----G</t>
  </si>
  <si>
    <t>SP100-_-KO045-G</t>
  </si>
  <si>
    <t>Зaявка-замовлення на водостік Galeco ПВХ 90 та 110</t>
  </si>
  <si>
    <t>Зaявка-замовлення на водостік Galeco ПВХ 130</t>
  </si>
  <si>
    <t>Назва :</t>
  </si>
  <si>
    <t>Адреса доставки :</t>
  </si>
  <si>
    <t>Уповноважена особа :</t>
  </si>
  <si>
    <t>Дата замовлення</t>
  </si>
  <si>
    <t>елементи ринви</t>
  </si>
  <si>
    <t>Ринва 4 м.п.</t>
  </si>
  <si>
    <t>Кронштейн ринви ПВХ</t>
  </si>
  <si>
    <t>Кронштейн ринви металевий</t>
  </si>
  <si>
    <t>З'єднувач ринви</t>
  </si>
  <si>
    <t>Кут внутрішній 90°</t>
  </si>
  <si>
    <t>Кут зовнішній 90°</t>
  </si>
  <si>
    <t>Кут внутрійшній 135°</t>
  </si>
  <si>
    <t>Кут зовнішній 135°</t>
  </si>
  <si>
    <t xml:space="preserve">Лійка 90/50 </t>
  </si>
  <si>
    <t>Заглушка ліва</t>
  </si>
  <si>
    <t>Заглушка права</t>
  </si>
  <si>
    <t>елементи водостічної труби</t>
  </si>
  <si>
    <t>metal pallet 4 м.п., low</t>
  </si>
  <si>
    <t>metal pallet 4 м.п., high</t>
  </si>
  <si>
    <t>З'єднувач труби</t>
  </si>
  <si>
    <t xml:space="preserve">Коліно 67° </t>
  </si>
  <si>
    <t>Коліно 45°</t>
  </si>
  <si>
    <t>ТЕМНО-КОРИЧН.       ~RAL 8019</t>
  </si>
  <si>
    <t>ТЕМНО-КОРИЧН.                 ~RAL 8019</t>
  </si>
  <si>
    <t>ГРАФІТОВИЙ                                       ~RAL 7021</t>
  </si>
  <si>
    <t>ГРАФІТОВИЙ                              ~RAL 7021</t>
  </si>
  <si>
    <t>ЧОРНИЙ                                  ~RAL 9005</t>
  </si>
  <si>
    <t>ЧОРНИЙ                                            ~RAL 9005</t>
  </si>
  <si>
    <t>БІЛИЙ                                ~RAL 9010</t>
  </si>
  <si>
    <t>БІЛИЙ                            ~RAL 9010</t>
  </si>
  <si>
    <t>Замовник:</t>
  </si>
  <si>
    <t>Кронштейн труби ПВХ</t>
  </si>
  <si>
    <t>Кронштейн ринви універсальний металевий</t>
  </si>
  <si>
    <t>Лійка 110/80</t>
  </si>
  <si>
    <t xml:space="preserve">Труба 4 м.п. </t>
  </si>
  <si>
    <t>Трійник 67°</t>
  </si>
  <si>
    <t xml:space="preserve">Трійник 67° </t>
  </si>
  <si>
    <t>номер:</t>
  </si>
  <si>
    <t>шт.</t>
  </si>
  <si>
    <t>код</t>
  </si>
  <si>
    <t>Кут зовнішній регульований                       90º-150º</t>
  </si>
  <si>
    <t>Лійка 130/100</t>
  </si>
  <si>
    <t>Коліно виливне 67° під кронштейн</t>
  </si>
  <si>
    <t xml:space="preserve">Кронштейн труби ПВХ </t>
  </si>
  <si>
    <t>Труба 4 м.п.</t>
  </si>
  <si>
    <r>
      <rPr>
        <sz val="8"/>
        <rFont val="Verdana"/>
        <family val="2"/>
        <charset val="204"/>
      </rPr>
      <t>Кронштейн труби ПВХ</t>
    </r>
    <r>
      <rPr>
        <sz val="7"/>
        <rFont val="Verdana"/>
        <family val="2"/>
        <charset val="238"/>
      </rPr>
      <t xml:space="preserve"> </t>
    </r>
  </si>
  <si>
    <t>комплектуючі</t>
  </si>
  <si>
    <t>Дощеприймач універсальний</t>
  </si>
  <si>
    <t>коліно еластичне РЕ</t>
  </si>
  <si>
    <t>Подовжувач кронштейна універсального</t>
  </si>
  <si>
    <t>Редукція 080/050 сіра</t>
  </si>
  <si>
    <t>Редукція 100/080 сіра</t>
  </si>
  <si>
    <t>Редукція 110/100 сіра</t>
  </si>
  <si>
    <t>Клей для регульованого кута ПВХ</t>
  </si>
  <si>
    <t>ШОКОЛАДНО -КОРИЧН.               ~RAL 8017</t>
  </si>
  <si>
    <t>чорний</t>
  </si>
  <si>
    <t>сірий</t>
  </si>
  <si>
    <t xml:space="preserve">Лійка 150/100  </t>
  </si>
  <si>
    <t>СІРА                              ~RAL 7038</t>
  </si>
  <si>
    <t>Кронштейн труби ПВХ метал.</t>
  </si>
  <si>
    <t>Кронштейн труби ПВХ пластик.</t>
  </si>
  <si>
    <t>Опора кронштейна труби "під сендвіч"</t>
  </si>
  <si>
    <t>ВАРТІСТЬ ЗАМОВЛЕННЯ:</t>
  </si>
  <si>
    <t>разом в Євро</t>
  </si>
  <si>
    <t>знижка</t>
  </si>
  <si>
    <t>сума зі знижкою в Євро</t>
  </si>
  <si>
    <t xml:space="preserve">курс Євро </t>
  </si>
  <si>
    <r>
      <t xml:space="preserve">сума </t>
    </r>
    <r>
      <rPr>
        <b/>
        <sz val="8"/>
        <color indexed="10"/>
        <rFont val="Verdana"/>
        <family val="2"/>
        <charset val="238"/>
      </rPr>
      <t>зі знижкою</t>
    </r>
    <r>
      <rPr>
        <b/>
        <sz val="8"/>
        <rFont val="Verdana"/>
        <family val="2"/>
        <charset val="238"/>
      </rPr>
      <t xml:space="preserve"> в грн</t>
    </r>
  </si>
  <si>
    <t>Ціни наведено з урахуванням ПДВ</t>
  </si>
  <si>
    <r>
      <t>Опора кронштейна труби "під сендвіч"</t>
    </r>
    <r>
      <rPr>
        <sz val="12"/>
        <rFont val="Calibri"/>
        <family val="2"/>
        <charset val="204"/>
      </rPr>
      <t>*</t>
    </r>
  </si>
  <si>
    <t>Редукція 080/050 сіра *</t>
  </si>
  <si>
    <t>Редукція 100/080 сіра *</t>
  </si>
  <si>
    <t>Редукція 110/100 сіра *</t>
  </si>
  <si>
    <t>Клей для регульованого кута ПВХ *</t>
  </si>
  <si>
    <t>* Продукції немає в наявності, доступна тільки під замовлення.</t>
  </si>
  <si>
    <t xml:space="preserve">Лійка 130/80 </t>
  </si>
  <si>
    <t>Позиція відсутня</t>
  </si>
  <si>
    <t>** ціна вказана у грн</t>
  </si>
  <si>
    <t>** Ціна вказана у грн</t>
  </si>
  <si>
    <t xml:space="preserve"> </t>
  </si>
  <si>
    <t>графітовий</t>
  </si>
  <si>
    <t>М.П.</t>
  </si>
  <si>
    <t xml:space="preserve">Зaявка-замовлення на водостік Galeco ПВХ 150 </t>
  </si>
  <si>
    <r>
      <t xml:space="preserve">DARK BROWN                 </t>
    </r>
    <r>
      <rPr>
        <sz val="7"/>
        <rFont val="Verdana"/>
        <family val="2"/>
        <charset val="238"/>
      </rPr>
      <t xml:space="preserve"> ~RAL 8019</t>
    </r>
  </si>
  <si>
    <t>RQ135-_-RY400-G</t>
  </si>
  <si>
    <t>RQ135-_-HP----G</t>
  </si>
  <si>
    <t>RQ135-_-HM----D</t>
  </si>
  <si>
    <t>RQ135-_-LA----G</t>
  </si>
  <si>
    <t>RQ135-_-LW090-G</t>
  </si>
  <si>
    <t>RQ135-_-LZ090-G</t>
  </si>
  <si>
    <t>RQ135-_-OP080-G</t>
  </si>
  <si>
    <t>RQ135-_-ZL----G</t>
  </si>
  <si>
    <t>RQ135-_-ZP----G</t>
  </si>
  <si>
    <r>
      <t xml:space="preserve">Графітовий                              </t>
    </r>
    <r>
      <rPr>
        <sz val="7"/>
        <rFont val="Verdana"/>
        <family val="2"/>
        <charset val="238"/>
      </rPr>
      <t>~RAL 7021</t>
    </r>
  </si>
  <si>
    <r>
      <t>Чорний</t>
    </r>
    <r>
      <rPr>
        <b/>
        <sz val="7"/>
        <color indexed="10"/>
        <rFont val="Verdana"/>
        <family val="2"/>
        <charset val="204"/>
      </rPr>
      <t xml:space="preserve"> </t>
    </r>
    <r>
      <rPr>
        <b/>
        <sz val="14"/>
        <color indexed="10"/>
        <rFont val="Verdana"/>
        <family val="2"/>
        <charset val="238"/>
      </rPr>
      <t xml:space="preserve"> </t>
    </r>
    <r>
      <rPr>
        <b/>
        <sz val="14"/>
        <rFont val="Verdana"/>
        <family val="2"/>
        <charset val="238"/>
      </rPr>
      <t xml:space="preserve">  </t>
    </r>
    <r>
      <rPr>
        <b/>
        <sz val="7"/>
        <rFont val="Verdana"/>
        <family val="2"/>
        <charset val="238"/>
      </rPr>
      <t xml:space="preserve">                                       </t>
    </r>
    <r>
      <rPr>
        <sz val="7"/>
        <rFont val="Verdana"/>
        <family val="2"/>
        <charset val="238"/>
      </rPr>
      <t>~RAL 9005</t>
    </r>
  </si>
  <si>
    <t>80x70</t>
  </si>
  <si>
    <t>SQ080-_-RU400-G</t>
  </si>
  <si>
    <t>SQ080-_-MU----G</t>
  </si>
  <si>
    <t>SQ080-_-KO067-G</t>
  </si>
  <si>
    <t>SQ080-_-OM----D</t>
  </si>
  <si>
    <t>OG-POL110-KE110-K</t>
  </si>
  <si>
    <t>SPUNI---D-STW-D</t>
  </si>
  <si>
    <t>SPUNI---D-180-D</t>
  </si>
  <si>
    <t>SPUNI---D-220-D</t>
  </si>
  <si>
    <t>RQ135---WK----G</t>
  </si>
  <si>
    <t>темно-коричневий</t>
  </si>
  <si>
    <t>Зaявка-замовлення на водостік Galeco ПВХ 2 135</t>
  </si>
  <si>
    <r>
      <t xml:space="preserve">Графіт                              </t>
    </r>
    <r>
      <rPr>
        <sz val="7"/>
        <rFont val="Verdana"/>
        <family val="2"/>
        <charset val="238"/>
      </rPr>
      <t>~RAL 7021</t>
    </r>
  </si>
  <si>
    <r>
      <t xml:space="preserve">чорний                                             </t>
    </r>
    <r>
      <rPr>
        <sz val="7"/>
        <rFont val="Verdana"/>
        <family val="2"/>
        <charset val="238"/>
      </rPr>
      <t>~RAL 9005</t>
    </r>
  </si>
  <si>
    <t>разом в Євро:</t>
  </si>
  <si>
    <t>курс Євро:</t>
  </si>
  <si>
    <t>сума зі знижкою в грн:</t>
  </si>
  <si>
    <t>знижка:</t>
  </si>
  <si>
    <r>
      <t xml:space="preserve">сума </t>
    </r>
    <r>
      <rPr>
        <b/>
        <sz val="11"/>
        <color rgb="FFFF0000"/>
        <rFont val="Calibri"/>
        <family val="2"/>
        <charset val="204"/>
        <scheme val="minor"/>
      </rPr>
      <t>зі знижкою</t>
    </r>
    <r>
      <rPr>
        <b/>
        <sz val="11"/>
        <color theme="1"/>
        <rFont val="Calibri"/>
        <family val="2"/>
        <charset val="204"/>
        <scheme val="minor"/>
      </rPr>
      <t xml:space="preserve"> в Євро:</t>
    </r>
  </si>
  <si>
    <t>Лійка 135°/80</t>
  </si>
  <si>
    <t xml:space="preserve">Кронштейн труби </t>
  </si>
  <si>
    <t>Коліно еластичне</t>
  </si>
  <si>
    <t>Дощеприймач универсальний</t>
  </si>
  <si>
    <t>Опора кройнштейна труби під "Сендвіч"</t>
  </si>
  <si>
    <t>SPUNI---D-160-D</t>
  </si>
  <si>
    <t>SPUNI---D-200-D</t>
  </si>
  <si>
    <t xml:space="preserve">Дюбель </t>
  </si>
  <si>
    <t>Шпилька 160 мм</t>
  </si>
  <si>
    <t>Шпилька 180 мм</t>
  </si>
  <si>
    <t>Шпилька 200 мм</t>
  </si>
  <si>
    <t>Шпилька 220 мм</t>
  </si>
  <si>
    <t>Додаткова ущільнююча  проклатка</t>
  </si>
  <si>
    <t>RE090-_-ZL----G</t>
  </si>
  <si>
    <t>RE090-_-ZP----G</t>
  </si>
  <si>
    <t>SP050-_-KO067-G</t>
  </si>
  <si>
    <t>SP080-_-TR067-A</t>
  </si>
  <si>
    <t>RE130-_-LZREG-G</t>
  </si>
  <si>
    <t>RE130-_-OP080-G</t>
  </si>
  <si>
    <t>RE130-_-OP100-G</t>
  </si>
  <si>
    <t>RE130-_-ZL----G</t>
  </si>
  <si>
    <t>RE130-_-ZP----G</t>
  </si>
  <si>
    <t>A,B,V,W</t>
  </si>
  <si>
    <t>A,B,V</t>
  </si>
  <si>
    <t>A,V,G</t>
  </si>
  <si>
    <t>B,А</t>
  </si>
  <si>
    <t>Ринва 3 м.п.</t>
  </si>
  <si>
    <t>RE090-_-RY300-G</t>
  </si>
  <si>
    <t>SP050-_-RU300-G</t>
  </si>
  <si>
    <t>Труба 3 м.п.</t>
  </si>
  <si>
    <t>Кут внутрійшній 135°*</t>
  </si>
  <si>
    <t>Кут зовнішній 135°*</t>
  </si>
  <si>
    <t>Уловлювач води 100/50</t>
  </si>
  <si>
    <t>SP100-_-WY---A</t>
  </si>
  <si>
    <t>SPUNI-_-RW110-K</t>
  </si>
  <si>
    <t>SPUNI-_-RU110-K</t>
  </si>
  <si>
    <t>Корзина дощеприймача</t>
  </si>
  <si>
    <t>OG-OSD----KOSZ-A</t>
  </si>
  <si>
    <t>Клапан до дощеприймача</t>
  </si>
  <si>
    <t>OG-OSD---_-KLV-A</t>
  </si>
  <si>
    <t>Клапан під трубу до дощеприймача</t>
  </si>
  <si>
    <t>OG-OSD---_-KLR-A</t>
  </si>
  <si>
    <t>Клапан під трубу 70Х80 до дощеприймача</t>
  </si>
  <si>
    <t>OG-ZATP2-_-BUT-D</t>
  </si>
  <si>
    <t xml:space="preserve">Ринва 4 м.п. </t>
  </si>
  <si>
    <t>з'єднувач ревізії вертикальої 110 з редукцією 80-110</t>
  </si>
  <si>
    <t>Труба для з'єднувач ревізії  0,5 мм діам. 110</t>
  </si>
  <si>
    <r>
      <t>RE130-_-H</t>
    </r>
    <r>
      <rPr>
        <b/>
        <sz val="8"/>
        <rFont val="Verdana"/>
        <family val="2"/>
        <charset val="204"/>
      </rPr>
      <t>D</t>
    </r>
    <r>
      <rPr>
        <b/>
        <sz val="8"/>
        <rFont val="Verdana"/>
        <family val="2"/>
        <charset val="238"/>
      </rPr>
      <t>----Q</t>
    </r>
  </si>
  <si>
    <t>сума зі знижкою в Євро:</t>
  </si>
  <si>
    <r>
      <t xml:space="preserve">сума </t>
    </r>
    <r>
      <rPr>
        <b/>
        <sz val="10"/>
        <color rgb="FFFF0000"/>
        <rFont val="Arial"/>
        <family val="2"/>
        <charset val="204"/>
      </rPr>
      <t>зі знижкою</t>
    </r>
    <r>
      <rPr>
        <b/>
        <sz val="10"/>
        <color theme="1"/>
        <rFont val="Arial"/>
        <family val="2"/>
        <charset val="204"/>
      </rPr>
      <t xml:space="preserve"> в грн: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</si>
</sst>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Verdana"/>
      <family val="2"/>
      <charset val="238"/>
    </font>
    <font>
      <sz val="10"/>
      <name val="Verdana"/>
      <family val="2"/>
      <charset val="238"/>
    </font>
    <font>
      <sz val="8"/>
      <color indexed="55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8"/>
      <color theme="1" tint="0.499984740745262"/>
      <name val="Verdana"/>
      <family val="2"/>
      <charset val="238"/>
    </font>
    <font>
      <b/>
      <sz val="8"/>
      <color rgb="FF0033CC"/>
      <name val="Verdana"/>
      <family val="2"/>
      <charset val="238"/>
    </font>
    <font>
      <b/>
      <sz val="10"/>
      <color rgb="FF0000FF"/>
      <name val="Verdana"/>
      <family val="2"/>
      <charset val="238"/>
    </font>
    <font>
      <b/>
      <sz val="7"/>
      <name val="Verdana"/>
      <family val="2"/>
      <charset val="238"/>
    </font>
    <font>
      <sz val="7"/>
      <name val="Verdana"/>
      <family val="2"/>
      <charset val="238"/>
    </font>
    <font>
      <b/>
      <sz val="7"/>
      <color indexed="55"/>
      <name val="Verdana"/>
      <family val="2"/>
      <charset val="238"/>
    </font>
    <font>
      <b/>
      <i/>
      <sz val="9"/>
      <name val="Verdana"/>
      <family val="2"/>
      <charset val="238"/>
    </font>
    <font>
      <b/>
      <sz val="8"/>
      <color theme="1" tint="0.499984740745262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color indexed="12"/>
      <name val="Verdana"/>
      <family val="2"/>
      <charset val="238"/>
    </font>
    <font>
      <sz val="10"/>
      <color indexed="55"/>
      <name val="Verdana"/>
      <family val="2"/>
      <charset val="238"/>
    </font>
    <font>
      <b/>
      <sz val="10"/>
      <color indexed="55"/>
      <name val="Verdana"/>
      <family val="2"/>
      <charset val="238"/>
    </font>
    <font>
      <b/>
      <sz val="8"/>
      <color indexed="10"/>
      <name val="Verdana"/>
      <family val="2"/>
      <charset val="238"/>
    </font>
    <font>
      <b/>
      <sz val="8"/>
      <color indexed="55"/>
      <name val="Verdana"/>
      <family val="2"/>
      <charset val="238"/>
    </font>
    <font>
      <sz val="10"/>
      <name val="Arial CE"/>
      <charset val="238"/>
    </font>
    <font>
      <sz val="8"/>
      <color rgb="FF00121E"/>
      <name val="Verdana"/>
      <family val="2"/>
      <charset val="238"/>
    </font>
    <font>
      <sz val="8"/>
      <name val="Verdana"/>
      <family val="2"/>
      <charset val="204"/>
    </font>
    <font>
      <sz val="7"/>
      <name val="Verdana"/>
      <family val="2"/>
      <charset val="204"/>
    </font>
    <font>
      <sz val="10"/>
      <color theme="1"/>
      <name val="Erie"/>
    </font>
    <font>
      <sz val="10"/>
      <color theme="1"/>
      <name val="Arial"/>
      <family val="2"/>
      <charset val="204"/>
    </font>
    <font>
      <b/>
      <sz val="8"/>
      <color theme="1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8"/>
      <color theme="1"/>
      <name val="Verdana"/>
      <family val="2"/>
      <charset val="204"/>
    </font>
    <font>
      <b/>
      <sz val="7"/>
      <color theme="0" tint="-0.14999847407452621"/>
      <name val="Verdana"/>
      <family val="2"/>
      <charset val="204"/>
    </font>
    <font>
      <sz val="12"/>
      <name val="Calibri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10"/>
      <name val="Verdana"/>
      <family val="2"/>
      <charset val="238"/>
    </font>
    <font>
      <b/>
      <sz val="14"/>
      <name val="Verdana"/>
      <family val="2"/>
      <charset val="238"/>
    </font>
    <font>
      <b/>
      <sz val="7"/>
      <name val="Verdana"/>
      <family val="2"/>
      <charset val="204"/>
    </font>
    <font>
      <b/>
      <sz val="7"/>
      <color indexed="10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name val="Verdana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Erie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26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2" fillId="0" borderId="0"/>
  </cellStyleXfs>
  <cellXfs count="209">
    <xf numFmtId="0" fontId="0" fillId="0" borderId="0" xfId="0"/>
    <xf numFmtId="0" fontId="2" fillId="2" borderId="0" xfId="0" applyFont="1" applyFill="1" applyAlignment="1" applyProtection="1">
      <alignment horizontal="left" vertical="center"/>
      <protection hidden="1"/>
    </xf>
    <xf numFmtId="0" fontId="3" fillId="0" borderId="0" xfId="0" applyFont="1"/>
    <xf numFmtId="2" fontId="4" fillId="0" borderId="0" xfId="0" applyNumberFormat="1" applyFont="1"/>
    <xf numFmtId="0" fontId="5" fillId="0" borderId="0" xfId="0" applyFont="1" applyAlignment="1">
      <alignment horizontal="right"/>
    </xf>
    <xf numFmtId="2" fontId="6" fillId="0" borderId="0" xfId="0" applyNumberFormat="1" applyFont="1"/>
    <xf numFmtId="3" fontId="7" fillId="0" borderId="0" xfId="0" applyNumberFormat="1" applyFont="1"/>
    <xf numFmtId="4" fontId="7" fillId="0" borderId="0" xfId="0" applyNumberFormat="1" applyFont="1"/>
    <xf numFmtId="0" fontId="6" fillId="3" borderId="0" xfId="0" applyFont="1" applyFill="1"/>
    <xf numFmtId="1" fontId="6" fillId="3" borderId="0" xfId="0" applyNumberFormat="1" applyFont="1" applyFill="1"/>
    <xf numFmtId="2" fontId="6" fillId="3" borderId="0" xfId="0" applyNumberFormat="1" applyFont="1" applyFill="1"/>
    <xf numFmtId="0" fontId="5" fillId="2" borderId="0" xfId="0" applyFont="1" applyFill="1" applyAlignment="1" applyProtection="1">
      <alignment horizontal="left" vertical="center"/>
      <protection hidden="1"/>
    </xf>
    <xf numFmtId="49" fontId="3" fillId="0" borderId="1" xfId="0" applyNumberFormat="1" applyFont="1" applyBorder="1" applyProtection="1">
      <protection locked="0"/>
    </xf>
    <xf numFmtId="0" fontId="8" fillId="0" borderId="0" xfId="0" applyFont="1"/>
    <xf numFmtId="49" fontId="3" fillId="0" borderId="0" xfId="0" applyNumberFormat="1" applyFont="1"/>
    <xf numFmtId="49" fontId="3" fillId="0" borderId="2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top"/>
      <protection hidden="1"/>
    </xf>
    <xf numFmtId="0" fontId="6" fillId="0" borderId="0" xfId="0" applyFont="1"/>
    <xf numFmtId="0" fontId="10" fillId="0" borderId="10" xfId="0" applyFont="1" applyBorder="1" applyAlignment="1">
      <alignment horizontal="center" vertical="justify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3" fillId="0" borderId="0" xfId="0" applyFont="1"/>
    <xf numFmtId="0" fontId="5" fillId="0" borderId="10" xfId="0" applyFont="1" applyBorder="1" applyAlignment="1">
      <alignment horizontal="center" vertical="justify" wrapText="1"/>
    </xf>
    <xf numFmtId="0" fontId="10" fillId="0" borderId="0" xfId="0" applyFont="1" applyAlignment="1">
      <alignment horizontal="center"/>
    </xf>
    <xf numFmtId="3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15" fillId="3" borderId="0" xfId="0" applyFont="1" applyFill="1"/>
    <xf numFmtId="1" fontId="15" fillId="3" borderId="0" xfId="0" applyNumberFormat="1" applyFont="1" applyFill="1"/>
    <xf numFmtId="2" fontId="15" fillId="3" borderId="0" xfId="0" applyNumberFormat="1" applyFont="1" applyFill="1" applyAlignment="1">
      <alignment horizontal="right"/>
    </xf>
    <xf numFmtId="0" fontId="6" fillId="5" borderId="10" xfId="0" applyFont="1" applyFill="1" applyBorder="1"/>
    <xf numFmtId="0" fontId="15" fillId="5" borderId="10" xfId="0" applyFont="1" applyFill="1" applyBorder="1"/>
    <xf numFmtId="1" fontId="11" fillId="5" borderId="10" xfId="0" applyNumberFormat="1" applyFont="1" applyFill="1" applyBorder="1" applyAlignment="1">
      <alignment horizontal="center"/>
    </xf>
    <xf numFmtId="1" fontId="16" fillId="5" borderId="10" xfId="0" applyNumberFormat="1" applyFont="1" applyFill="1" applyBorder="1" applyAlignment="1" applyProtection="1">
      <alignment horizontal="center"/>
      <protection locked="0"/>
    </xf>
    <xf numFmtId="2" fontId="4" fillId="5" borderId="11" xfId="0" applyNumberFormat="1" applyFont="1" applyFill="1" applyBorder="1" applyAlignment="1">
      <alignment horizontal="right"/>
    </xf>
    <xf numFmtId="0" fontId="6" fillId="0" borderId="10" xfId="0" applyFont="1" applyBorder="1"/>
    <xf numFmtId="1" fontId="17" fillId="0" borderId="12" xfId="0" applyNumberFormat="1" applyFont="1" applyBorder="1" applyAlignment="1">
      <alignment horizontal="right"/>
    </xf>
    <xf numFmtId="1" fontId="17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0" fontId="10" fillId="5" borderId="0" xfId="0" applyFont="1" applyFill="1" applyAlignment="1">
      <alignment horizontal="center"/>
    </xf>
    <xf numFmtId="1" fontId="1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vertical="top" wrapText="1"/>
    </xf>
    <xf numFmtId="0" fontId="10" fillId="0" borderId="10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left" textRotation="90" wrapText="1"/>
    </xf>
    <xf numFmtId="0" fontId="10" fillId="0" borderId="0" xfId="0" applyFont="1" applyAlignment="1">
      <alignment horizontal="left" textRotation="90" wrapText="1"/>
    </xf>
    <xf numFmtId="0" fontId="15" fillId="0" borderId="0" xfId="0" applyFont="1"/>
    <xf numFmtId="0" fontId="5" fillId="0" borderId="12" xfId="0" applyFont="1" applyBorder="1" applyAlignment="1">
      <alignment horizontal="center" vertical="justify" wrapText="1"/>
    </xf>
    <xf numFmtId="0" fontId="5" fillId="0" borderId="0" xfId="0" applyFont="1" applyAlignment="1">
      <alignment horizontal="center" vertical="justify" wrapText="1"/>
    </xf>
    <xf numFmtId="0" fontId="15" fillId="0" borderId="10" xfId="0" applyFont="1" applyBorder="1"/>
    <xf numFmtId="1" fontId="16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right"/>
    </xf>
    <xf numFmtId="0" fontId="6" fillId="0" borderId="14" xfId="0" applyFont="1" applyBorder="1"/>
    <xf numFmtId="1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6" fillId="0" borderId="0" xfId="0" applyFont="1" applyProtection="1"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center" textRotation="90" wrapText="1"/>
    </xf>
    <xf numFmtId="1" fontId="16" fillId="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vertical="top" wrapText="1"/>
    </xf>
    <xf numFmtId="2" fontId="11" fillId="0" borderId="0" xfId="0" applyNumberFormat="1" applyFont="1" applyAlignment="1">
      <alignment horizontal="center"/>
    </xf>
    <xf numFmtId="1" fontId="17" fillId="0" borderId="12" xfId="0" applyNumberFormat="1" applyFont="1" applyBorder="1"/>
    <xf numFmtId="0" fontId="6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0" fillId="0" borderId="0" xfId="0" applyProtection="1">
      <protection locked="0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left"/>
    </xf>
    <xf numFmtId="0" fontId="6" fillId="5" borderId="0" xfId="0" applyFont="1" applyFill="1"/>
    <xf numFmtId="0" fontId="15" fillId="5" borderId="0" xfId="0" applyFont="1" applyFill="1"/>
    <xf numFmtId="0" fontId="5" fillId="5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9" fontId="0" fillId="0" borderId="0" xfId="1" applyFont="1"/>
    <xf numFmtId="49" fontId="6" fillId="5" borderId="0" xfId="0" applyNumberFormat="1" applyFont="1" applyFill="1"/>
    <xf numFmtId="2" fontId="6" fillId="5" borderId="0" xfId="0" applyNumberFormat="1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24" fillId="5" borderId="10" xfId="0" applyFont="1" applyFill="1" applyBorder="1"/>
    <xf numFmtId="0" fontId="25" fillId="5" borderId="10" xfId="0" applyFont="1" applyFill="1" applyBorder="1"/>
    <xf numFmtId="2" fontId="4" fillId="4" borderId="11" xfId="0" applyNumberFormat="1" applyFont="1" applyFill="1" applyBorder="1" applyAlignment="1">
      <alignment horizontal="right"/>
    </xf>
    <xf numFmtId="1" fontId="11" fillId="0" borderId="16" xfId="0" applyNumberFormat="1" applyFont="1" applyBorder="1" applyAlignment="1">
      <alignment horizontal="center"/>
    </xf>
    <xf numFmtId="1" fontId="10" fillId="0" borderId="0" xfId="0" applyNumberFormat="1" applyFont="1"/>
    <xf numFmtId="1" fontId="16" fillId="4" borderId="10" xfId="0" applyNumberFormat="1" applyFont="1" applyFill="1" applyBorder="1" applyAlignment="1" applyProtection="1">
      <alignment horizontal="center"/>
      <protection locked="0"/>
    </xf>
    <xf numFmtId="0" fontId="26" fillId="6" borderId="0" xfId="0" applyFont="1" applyFill="1" applyAlignment="1">
      <alignment vertical="top"/>
    </xf>
    <xf numFmtId="0" fontId="27" fillId="6" borderId="0" xfId="0" applyFont="1" applyFill="1"/>
    <xf numFmtId="0" fontId="28" fillId="6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0" fontId="29" fillId="6" borderId="0" xfId="0" applyFont="1" applyFill="1" applyAlignment="1">
      <alignment horizontal="right"/>
    </xf>
    <xf numFmtId="0" fontId="30" fillId="0" borderId="0" xfId="0" applyFont="1"/>
    <xf numFmtId="0" fontId="27" fillId="0" borderId="0" xfId="0" applyFont="1"/>
    <xf numFmtId="0" fontId="28" fillId="0" borderId="0" xfId="0" applyFont="1"/>
    <xf numFmtId="0" fontId="15" fillId="0" borderId="0" xfId="0" applyFont="1" applyAlignment="1" applyProtection="1">
      <alignment horizontal="right"/>
      <protection locked="0"/>
    </xf>
    <xf numFmtId="0" fontId="32" fillId="6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3" fillId="7" borderId="10" xfId="0" applyFont="1" applyFill="1" applyBorder="1" applyAlignment="1">
      <alignment wrapText="1"/>
    </xf>
    <xf numFmtId="0" fontId="34" fillId="7" borderId="10" xfId="0" applyFont="1" applyFill="1" applyBorder="1"/>
    <xf numFmtId="2" fontId="4" fillId="5" borderId="11" xfId="0" applyNumberFormat="1" applyFont="1" applyFill="1" applyBorder="1" applyAlignment="1" applyProtection="1">
      <alignment horizontal="right"/>
      <protection hidden="1"/>
    </xf>
    <xf numFmtId="2" fontId="4" fillId="0" borderId="0" xfId="0" applyNumberFormat="1" applyFont="1" applyProtection="1">
      <protection hidden="1"/>
    </xf>
    <xf numFmtId="2" fontId="6" fillId="0" borderId="0" xfId="0" applyNumberFormat="1" applyFont="1" applyProtection="1">
      <protection hidden="1"/>
    </xf>
    <xf numFmtId="3" fontId="7" fillId="0" borderId="0" xfId="0" applyNumberFormat="1" applyFont="1" applyProtection="1">
      <protection hidden="1"/>
    </xf>
    <xf numFmtId="4" fontId="7" fillId="0" borderId="0" xfId="0" applyNumberFormat="1" applyFont="1" applyProtection="1">
      <protection hidden="1"/>
    </xf>
    <xf numFmtId="4" fontId="6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6" fillId="3" borderId="0" xfId="0" applyFont="1" applyFill="1" applyProtection="1">
      <protection hidden="1"/>
    </xf>
    <xf numFmtId="1" fontId="6" fillId="3" borderId="0" xfId="0" applyNumberFormat="1" applyFont="1" applyFill="1" applyProtection="1">
      <protection hidden="1"/>
    </xf>
    <xf numFmtId="2" fontId="6" fillId="3" borderId="0" xfId="0" applyNumberFormat="1" applyFont="1" applyFill="1" applyProtection="1">
      <protection hidden="1"/>
    </xf>
    <xf numFmtId="0" fontId="12" fillId="0" borderId="13" xfId="0" applyFont="1" applyBorder="1" applyAlignment="1" applyProtection="1">
      <alignment horizontal="center" vertical="center" textRotation="90" wrapText="1"/>
      <protection hidden="1"/>
    </xf>
    <xf numFmtId="2" fontId="18" fillId="0" borderId="0" xfId="0" applyNumberFormat="1" applyFont="1" applyProtection="1">
      <protection hidden="1"/>
    </xf>
    <xf numFmtId="2" fontId="19" fillId="0" borderId="0" xfId="0" applyNumberFormat="1" applyFont="1" applyAlignment="1" applyProtection="1">
      <alignment horizontal="center"/>
      <protection hidden="1"/>
    </xf>
    <xf numFmtId="2" fontId="4" fillId="0" borderId="13" xfId="0" applyNumberFormat="1" applyFont="1" applyBorder="1" applyAlignment="1" applyProtection="1">
      <alignment horizontal="right"/>
      <protection hidden="1"/>
    </xf>
    <xf numFmtId="2" fontId="4" fillId="0" borderId="0" xfId="0" applyNumberFormat="1" applyFont="1" applyAlignment="1" applyProtection="1">
      <alignment horizontal="right"/>
      <protection hidden="1"/>
    </xf>
    <xf numFmtId="4" fontId="14" fillId="0" borderId="0" xfId="0" applyNumberFormat="1" applyFont="1" applyProtection="1">
      <protection hidden="1"/>
    </xf>
    <xf numFmtId="0" fontId="12" fillId="0" borderId="11" xfId="0" applyFont="1" applyBorder="1" applyAlignment="1" applyProtection="1">
      <alignment horizontal="center" vertical="center" textRotation="90" wrapText="1"/>
      <protection hidden="1"/>
    </xf>
    <xf numFmtId="2" fontId="19" fillId="0" borderId="11" xfId="0" applyNumberFormat="1" applyFont="1" applyBorder="1" applyAlignment="1" applyProtection="1">
      <alignment horizontal="center"/>
      <protection hidden="1"/>
    </xf>
    <xf numFmtId="2" fontId="4" fillId="0" borderId="11" xfId="0" applyNumberFormat="1" applyFont="1" applyBorder="1" applyAlignment="1" applyProtection="1">
      <alignment horizontal="right"/>
      <protection hidden="1"/>
    </xf>
    <xf numFmtId="2" fontId="4" fillId="0" borderId="11" xfId="0" applyNumberFormat="1" applyFont="1" applyBorder="1" applyProtection="1">
      <protection hidden="1"/>
    </xf>
    <xf numFmtId="2" fontId="4" fillId="0" borderId="11" xfId="0" applyNumberFormat="1" applyFont="1" applyBorder="1" applyAlignment="1" applyProtection="1">
      <alignment horizontal="center"/>
      <protection hidden="1"/>
    </xf>
    <xf numFmtId="2" fontId="21" fillId="0" borderId="0" xfId="0" applyNumberFormat="1" applyFont="1" applyProtection="1"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2" fontId="4" fillId="4" borderId="11" xfId="0" applyNumberFormat="1" applyFont="1" applyFill="1" applyBorder="1" applyAlignment="1" applyProtection="1">
      <alignment horizontal="right"/>
      <protection hidden="1"/>
    </xf>
    <xf numFmtId="2" fontId="4" fillId="6" borderId="11" xfId="0" applyNumberFormat="1" applyFont="1" applyFill="1" applyBorder="1" applyAlignment="1" applyProtection="1">
      <alignment horizontal="right"/>
      <protection hidden="1"/>
    </xf>
    <xf numFmtId="2" fontId="4" fillId="0" borderId="0" xfId="0" applyNumberFormat="1" applyFont="1" applyAlignment="1" applyProtection="1">
      <alignment vertical="top" wrapText="1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wrapText="1"/>
      <protection hidden="1"/>
    </xf>
    <xf numFmtId="0" fontId="15" fillId="0" borderId="0" xfId="0" applyFont="1" applyProtection="1">
      <protection hidden="1"/>
    </xf>
    <xf numFmtId="0" fontId="27" fillId="6" borderId="0" xfId="0" applyFont="1" applyFill="1" applyProtection="1">
      <protection hidden="1"/>
    </xf>
    <xf numFmtId="0" fontId="28" fillId="6" borderId="0" xfId="0" applyFont="1" applyFill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30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0" fillId="0" borderId="0" xfId="0" applyProtection="1">
      <protection hidden="1"/>
    </xf>
    <xf numFmtId="0" fontId="6" fillId="2" borderId="0" xfId="0" applyFont="1" applyFill="1" applyAlignment="1">
      <alignment horizontal="left" vertical="top"/>
    </xf>
    <xf numFmtId="4" fontId="14" fillId="0" borderId="0" xfId="0" applyNumberFormat="1" applyFont="1" applyAlignment="1" applyProtection="1">
      <alignment horizontal="right"/>
      <protection hidden="1"/>
    </xf>
    <xf numFmtId="0" fontId="15" fillId="3" borderId="0" xfId="0" applyFont="1" applyFill="1" applyProtection="1">
      <protection hidden="1"/>
    </xf>
    <xf numFmtId="1" fontId="15" fillId="3" borderId="0" xfId="0" applyNumberFormat="1" applyFont="1" applyFill="1" applyProtection="1">
      <protection hidden="1"/>
    </xf>
    <xf numFmtId="2" fontId="15" fillId="3" borderId="0" xfId="0" applyNumberFormat="1" applyFont="1" applyFill="1" applyAlignment="1" applyProtection="1">
      <alignment horizontal="right"/>
      <protection hidden="1"/>
    </xf>
    <xf numFmtId="3" fontId="14" fillId="0" borderId="0" xfId="0" applyNumberFormat="1" applyFont="1" applyAlignment="1" applyProtection="1">
      <alignment horizontal="right"/>
      <protection hidden="1"/>
    </xf>
    <xf numFmtId="0" fontId="23" fillId="0" borderId="0" xfId="0" applyFont="1"/>
    <xf numFmtId="0" fontId="10" fillId="0" borderId="14" xfId="0" applyFont="1" applyBorder="1"/>
    <xf numFmtId="2" fontId="4" fillId="5" borderId="18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 vertical="center" textRotation="90" wrapText="1"/>
      <protection hidden="1"/>
    </xf>
    <xf numFmtId="2" fontId="4" fillId="5" borderId="0" xfId="0" applyNumberFormat="1" applyFont="1" applyFill="1" applyAlignment="1" applyProtection="1">
      <alignment horizontal="right"/>
      <protection hidden="1"/>
    </xf>
    <xf numFmtId="2" fontId="4" fillId="4" borderId="0" xfId="0" applyNumberFormat="1" applyFont="1" applyFill="1" applyAlignment="1" applyProtection="1">
      <alignment horizontal="right"/>
      <protection hidden="1"/>
    </xf>
    <xf numFmtId="0" fontId="15" fillId="0" borderId="19" xfId="0" applyFont="1" applyBorder="1" applyAlignment="1" applyProtection="1">
      <alignment horizontal="right"/>
      <protection locked="0"/>
    </xf>
    <xf numFmtId="0" fontId="15" fillId="0" borderId="20" xfId="0" applyFont="1" applyBorder="1" applyAlignment="1" applyProtection="1">
      <alignment horizontal="right"/>
      <protection locked="0"/>
    </xf>
    <xf numFmtId="0" fontId="15" fillId="0" borderId="21" xfId="0" applyFont="1" applyBorder="1" applyAlignment="1" applyProtection="1">
      <alignment horizontal="right"/>
      <protection locked="0"/>
    </xf>
    <xf numFmtId="0" fontId="15" fillId="0" borderId="12" xfId="0" applyFont="1" applyBorder="1" applyAlignment="1" applyProtection="1">
      <alignment horizontal="right"/>
      <protection locked="0"/>
    </xf>
    <xf numFmtId="0" fontId="6" fillId="0" borderId="22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24" xfId="0" applyBorder="1" applyProtection="1">
      <protection locked="0"/>
    </xf>
    <xf numFmtId="0" fontId="16" fillId="5" borderId="10" xfId="0" applyFont="1" applyFill="1" applyBorder="1" applyAlignment="1" applyProtection="1">
      <alignment horizontal="center"/>
      <protection locked="0"/>
    </xf>
    <xf numFmtId="0" fontId="38" fillId="0" borderId="10" xfId="0" applyFont="1" applyBorder="1" applyAlignment="1">
      <alignment horizontal="center" textRotation="90" wrapText="1"/>
    </xf>
    <xf numFmtId="0" fontId="35" fillId="0" borderId="0" xfId="0" applyFont="1"/>
    <xf numFmtId="0" fontId="40" fillId="0" borderId="0" xfId="0" applyFont="1"/>
    <xf numFmtId="2" fontId="4" fillId="5" borderId="0" xfId="0" applyNumberFormat="1" applyFont="1" applyFill="1" applyAlignment="1">
      <alignment horizontal="right"/>
    </xf>
    <xf numFmtId="4" fontId="6" fillId="0" borderId="0" xfId="0" applyNumberFormat="1" applyFont="1"/>
    <xf numFmtId="4" fontId="14" fillId="0" borderId="0" xfId="0" applyNumberFormat="1" applyFont="1"/>
    <xf numFmtId="4" fontId="0" fillId="0" borderId="0" xfId="0" applyNumberFormat="1"/>
    <xf numFmtId="0" fontId="41" fillId="0" borderId="0" xfId="0" applyFont="1"/>
    <xf numFmtId="9" fontId="0" fillId="0" borderId="0" xfId="0" applyNumberFormat="1"/>
    <xf numFmtId="2" fontId="0" fillId="0" borderId="0" xfId="0" applyNumberFormat="1"/>
    <xf numFmtId="0" fontId="10" fillId="0" borderId="14" xfId="0" applyFont="1" applyBorder="1" applyAlignment="1">
      <alignment horizontal="center"/>
    </xf>
    <xf numFmtId="2" fontId="4" fillId="5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0" xfId="0"/>
    <xf numFmtId="0" fontId="6" fillId="0" borderId="0" xfId="0" applyFont="1" applyAlignment="1">
      <alignment horizontal="right"/>
    </xf>
    <xf numFmtId="1" fontId="16" fillId="6" borderId="10" xfId="0" applyNumberFormat="1" applyFont="1" applyFill="1" applyBorder="1" applyAlignment="1">
      <alignment horizontal="center"/>
    </xf>
    <xf numFmtId="1" fontId="16" fillId="6" borderId="10" xfId="0" applyNumberFormat="1" applyFont="1" applyFill="1" applyBorder="1" applyAlignment="1" applyProtection="1">
      <alignment horizontal="center"/>
      <protection locked="0"/>
    </xf>
    <xf numFmtId="0" fontId="0" fillId="6" borderId="0" xfId="0" applyFill="1"/>
    <xf numFmtId="1" fontId="16" fillId="0" borderId="0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6" borderId="10" xfId="0" applyFont="1" applyFill="1" applyBorder="1"/>
    <xf numFmtId="0" fontId="6" fillId="8" borderId="10" xfId="2" applyFont="1" applyFill="1" applyBorder="1" applyAlignment="1">
      <alignment horizontal="left"/>
    </xf>
    <xf numFmtId="1" fontId="16" fillId="0" borderId="25" xfId="0" applyNumberFormat="1" applyFont="1" applyBorder="1" applyAlignment="1" applyProtection="1">
      <alignment horizontal="center"/>
      <protection locked="0"/>
    </xf>
    <xf numFmtId="0" fontId="0" fillId="0" borderId="10" xfId="0" applyBorder="1"/>
    <xf numFmtId="0" fontId="44" fillId="6" borderId="0" xfId="0" applyFont="1" applyFill="1" applyProtection="1">
      <protection hidden="1"/>
    </xf>
    <xf numFmtId="0" fontId="45" fillId="6" borderId="0" xfId="0" applyFont="1" applyFill="1" applyProtection="1">
      <protection hidden="1"/>
    </xf>
    <xf numFmtId="0" fontId="46" fillId="6" borderId="0" xfId="0" applyFont="1" applyFill="1" applyAlignment="1" applyProtection="1">
      <alignment vertical="top"/>
      <protection hidden="1"/>
    </xf>
    <xf numFmtId="0" fontId="0" fillId="0" borderId="0" xfId="0"/>
    <xf numFmtId="0" fontId="6" fillId="0" borderId="0" xfId="0" applyFont="1" applyAlignment="1">
      <alignment horizontal="right"/>
    </xf>
    <xf numFmtId="0" fontId="10" fillId="0" borderId="14" xfId="0" applyFont="1" applyBorder="1" applyAlignment="1">
      <alignment horizontal="center"/>
    </xf>
    <xf numFmtId="2" fontId="31" fillId="0" borderId="0" xfId="0" applyNumberFormat="1" applyFont="1" applyAlignment="1" applyProtection="1">
      <alignment horizontal="right"/>
      <protection locked="0"/>
    </xf>
    <xf numFmtId="2" fontId="31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/>
    <xf numFmtId="4" fontId="28" fillId="6" borderId="0" xfId="0" applyNumberFormat="1" applyFont="1" applyFill="1" applyAlignment="1">
      <alignment horizontal="right"/>
    </xf>
    <xf numFmtId="9" fontId="29" fillId="6" borderId="0" xfId="0" applyNumberFormat="1" applyFont="1" applyFill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textRotation="90"/>
    </xf>
    <xf numFmtId="0" fontId="6" fillId="0" borderId="15" xfId="0" applyFont="1" applyBorder="1" applyAlignment="1">
      <alignment horizontal="center" textRotation="90"/>
    </xf>
    <xf numFmtId="0" fontId="10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3">
    <cellStyle name="Normalny_CENNIK_PL_DETAL_03" xfId="2" xr:uid="{00000000-0005-0000-0000-000000000000}"/>
    <cellStyle name="Відсотковий" xfId="1" builtinId="5"/>
    <cellStyle name="Звичайний" xfId="0" builtinId="0"/>
  </cellStyles>
  <dxfs count="4"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1914525</xdr:colOff>
      <xdr:row>7</xdr:row>
      <xdr:rowOff>38101</xdr:rowOff>
    </xdr:from>
    <xdr:to>
      <xdr:col>1</xdr:col>
      <xdr:colOff>171450</xdr:colOff>
      <xdr:row>8</xdr:row>
      <xdr:rowOff>19051</xdr:rowOff>
    </xdr:to>
    <xdr:pic>
      <xdr:nvPicPr>
        <xdr:cNvPr id="2" name="Picture 8" descr="100P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1628776"/>
          <a:ext cx="876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171449</xdr:colOff>
      <xdr:row>7</xdr:row>
      <xdr:rowOff>152400</xdr:rowOff>
    </xdr:from>
    <xdr:to>
      <xdr:col>0</xdr:col>
      <xdr:colOff>1741491</xdr:colOff>
      <xdr:row>8</xdr:row>
      <xdr:rowOff>19050</xdr:rowOff>
    </xdr:to>
    <xdr:pic>
      <xdr:nvPicPr>
        <xdr:cNvPr id="3" name="Obraz 3" descr="C:\Windows\System32\config\systemprofile\Pictures\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743075"/>
          <a:ext cx="1570042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7</xdr:row>
      <xdr:rowOff>181870</xdr:rowOff>
    </xdr:from>
    <xdr:to>
      <xdr:col>0</xdr:col>
      <xdr:colOff>1704974</xdr:colOff>
      <xdr:row>7</xdr:row>
      <xdr:rowOff>728812</xdr:rowOff>
    </xdr:to>
    <xdr:pic>
      <xdr:nvPicPr>
        <xdr:cNvPr id="2" name="Obraz 3" descr="C:\Windows\System32\config\systemprofile\Pictures\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1772545"/>
          <a:ext cx="1400175" cy="546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2028370</xdr:colOff>
      <xdr:row>7</xdr:row>
      <xdr:rowOff>142874</xdr:rowOff>
    </xdr:from>
    <xdr:to>
      <xdr:col>1</xdr:col>
      <xdr:colOff>295275</xdr:colOff>
      <xdr:row>7</xdr:row>
      <xdr:rowOff>752475</xdr:rowOff>
    </xdr:to>
    <xdr:pic>
      <xdr:nvPicPr>
        <xdr:cNvPr id="3" name="Picture 8" descr="100P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370" y="1733549"/>
          <a:ext cx="943430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8</xdr:row>
      <xdr:rowOff>266700</xdr:rowOff>
    </xdr:from>
    <xdr:to>
      <xdr:col>0</xdr:col>
      <xdr:colOff>609600</xdr:colOff>
      <xdr:row>8</xdr:row>
      <xdr:rowOff>266700</xdr:rowOff>
    </xdr:to>
    <xdr:pic>
      <xdr:nvPicPr>
        <xdr:cNvPr id="2" name="Obraz 3" descr="C:\Windows\System32\config\systemprofile\Pictures\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19300"/>
          <a:ext cx="1504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2038349</xdr:colOff>
      <xdr:row>8</xdr:row>
      <xdr:rowOff>30511</xdr:rowOff>
    </xdr:from>
    <xdr:to>
      <xdr:col>1</xdr:col>
      <xdr:colOff>847724</xdr:colOff>
      <xdr:row>8</xdr:row>
      <xdr:rowOff>857251</xdr:rowOff>
    </xdr:to>
    <xdr:pic>
      <xdr:nvPicPr>
        <xdr:cNvPr id="3" name="Picture 8" descr="100P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49" y="1811686"/>
          <a:ext cx="962025" cy="82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132969</xdr:colOff>
      <xdr:row>8</xdr:row>
      <xdr:rowOff>209551</xdr:rowOff>
    </xdr:from>
    <xdr:to>
      <xdr:col>0</xdr:col>
      <xdr:colOff>1693545</xdr:colOff>
      <xdr:row>8</xdr:row>
      <xdr:rowOff>819150</xdr:rowOff>
    </xdr:to>
    <xdr:pic>
      <xdr:nvPicPr>
        <xdr:cNvPr id="4" name="Obraz 3" descr="C:\Windows\System32\config\systemprofile\Pictures\logo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" y="1990726"/>
          <a:ext cx="1560576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1560576</xdr:colOff>
      <xdr:row>12</xdr:row>
      <xdr:rowOff>228599</xdr:rowOff>
    </xdr:to>
    <xdr:pic>
      <xdr:nvPicPr>
        <xdr:cNvPr id="2" name="Obraz 3" descr="C:\Windows\System32\config\systemprofile\Pictures\logo.jpg">
          <a:extLst>
            <a:ext uri="{FF2B5EF4-FFF2-40B4-BE49-F238E27FC236}">
              <a16:creationId xmlns:a16="http://schemas.microsoft.com/office/drawing/2014/main" id="{9878CEC0-8DCA-4BAF-9AEB-219B7A79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"/>
          <a:ext cx="1560576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1933574</xdr:colOff>
      <xdr:row>10</xdr:row>
      <xdr:rowOff>161452</xdr:rowOff>
    </xdr:from>
    <xdr:to>
      <xdr:col>1</xdr:col>
      <xdr:colOff>314325</xdr:colOff>
      <xdr:row>13</xdr:row>
      <xdr:rowOff>102840</xdr:rowOff>
    </xdr:to>
    <xdr:pic>
      <xdr:nvPicPr>
        <xdr:cNvPr id="3" name="Picture 8" descr="100PL">
          <a:extLst>
            <a:ext uri="{FF2B5EF4-FFF2-40B4-BE49-F238E27FC236}">
              <a16:creationId xmlns:a16="http://schemas.microsoft.com/office/drawing/2014/main" id="{7DE9AED6-2AAE-4919-9EA8-0160B770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4" y="2114077"/>
          <a:ext cx="1104901" cy="97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7"/>
  <sheetViews>
    <sheetView topLeftCell="A52" zoomScaleNormal="100" zoomScaleSheetLayoutView="50" workbookViewId="0">
      <selection activeCell="G60" sqref="G60"/>
    </sheetView>
  </sheetViews>
  <sheetFormatPr defaultRowHeight="12.75"/>
  <cols>
    <col min="1" max="1" width="39.28515625" style="2" customWidth="1"/>
    <col min="2" max="2" width="21.140625" style="2" customWidth="1"/>
    <col min="3" max="3" width="8.5703125" style="2" customWidth="1"/>
    <col min="4" max="8" width="7.7109375" style="2" customWidth="1"/>
    <col min="9" max="9" width="1.7109375" style="2" customWidth="1"/>
    <col min="10" max="10" width="14.7109375" style="3" customWidth="1"/>
    <col min="11" max="11" width="0.5703125" style="3" customWidth="1"/>
    <col min="12" max="12" width="6" style="3" customWidth="1"/>
    <col min="13" max="13" width="5.42578125" style="5" customWidth="1"/>
    <col min="14" max="14" width="4.5703125" style="5" customWidth="1"/>
    <col min="15" max="15" width="5.28515625" style="6" customWidth="1"/>
    <col min="16" max="16" width="15.42578125" style="7" bestFit="1" customWidth="1"/>
    <col min="17" max="17" width="10.42578125" style="7" hidden="1" customWidth="1"/>
    <col min="18" max="18" width="9.140625" style="2"/>
    <col min="19" max="19" width="26" style="8" bestFit="1" customWidth="1"/>
    <col min="20" max="20" width="9.28515625" style="9" hidden="1" customWidth="1"/>
    <col min="21" max="21" width="18.28515625" style="10" bestFit="1" customWidth="1"/>
    <col min="22" max="29" width="6.7109375" style="2" customWidth="1"/>
    <col min="30" max="37" width="7.7109375" style="2" customWidth="1"/>
    <col min="38" max="256" width="9.140625" style="2"/>
    <col min="257" max="257" width="34.7109375" style="2" customWidth="1"/>
    <col min="258" max="258" width="21.140625" style="2" customWidth="1"/>
    <col min="259" max="259" width="8.5703125" style="2" customWidth="1"/>
    <col min="260" max="264" width="7.7109375" style="2" customWidth="1"/>
    <col min="265" max="265" width="4" style="2" customWidth="1"/>
    <col min="266" max="266" width="6" style="2" customWidth="1"/>
    <col min="267" max="267" width="0" style="2" hidden="1" customWidth="1"/>
    <col min="268" max="268" width="6" style="2" customWidth="1"/>
    <col min="269" max="269" width="0" style="2" hidden="1" customWidth="1"/>
    <col min="270" max="270" width="4.5703125" style="2" customWidth="1"/>
    <col min="271" max="271" width="0" style="2" hidden="1" customWidth="1"/>
    <col min="272" max="272" width="15.42578125" style="2" bestFit="1" customWidth="1"/>
    <col min="273" max="273" width="0" style="2" hidden="1" customWidth="1"/>
    <col min="274" max="274" width="9.140625" style="2"/>
    <col min="275" max="275" width="26" style="2" bestFit="1" customWidth="1"/>
    <col min="276" max="276" width="0" style="2" hidden="1" customWidth="1"/>
    <col min="277" max="277" width="18.28515625" style="2" bestFit="1" customWidth="1"/>
    <col min="278" max="285" width="6.7109375" style="2" customWidth="1"/>
    <col min="286" max="293" width="7.7109375" style="2" customWidth="1"/>
    <col min="294" max="512" width="9.140625" style="2"/>
    <col min="513" max="513" width="34.7109375" style="2" customWidth="1"/>
    <col min="514" max="514" width="21.140625" style="2" customWidth="1"/>
    <col min="515" max="515" width="8.5703125" style="2" customWidth="1"/>
    <col min="516" max="520" width="7.7109375" style="2" customWidth="1"/>
    <col min="521" max="521" width="4" style="2" customWidth="1"/>
    <col min="522" max="522" width="6" style="2" customWidth="1"/>
    <col min="523" max="523" width="0" style="2" hidden="1" customWidth="1"/>
    <col min="524" max="524" width="6" style="2" customWidth="1"/>
    <col min="525" max="525" width="0" style="2" hidden="1" customWidth="1"/>
    <col min="526" max="526" width="4.5703125" style="2" customWidth="1"/>
    <col min="527" max="527" width="0" style="2" hidden="1" customWidth="1"/>
    <col min="528" max="528" width="15.42578125" style="2" bestFit="1" customWidth="1"/>
    <col min="529" max="529" width="0" style="2" hidden="1" customWidth="1"/>
    <col min="530" max="530" width="9.140625" style="2"/>
    <col min="531" max="531" width="26" style="2" bestFit="1" customWidth="1"/>
    <col min="532" max="532" width="0" style="2" hidden="1" customWidth="1"/>
    <col min="533" max="533" width="18.28515625" style="2" bestFit="1" customWidth="1"/>
    <col min="534" max="541" width="6.7109375" style="2" customWidth="1"/>
    <col min="542" max="549" width="7.7109375" style="2" customWidth="1"/>
    <col min="550" max="768" width="9.140625" style="2"/>
    <col min="769" max="769" width="34.7109375" style="2" customWidth="1"/>
    <col min="770" max="770" width="21.140625" style="2" customWidth="1"/>
    <col min="771" max="771" width="8.5703125" style="2" customWidth="1"/>
    <col min="772" max="776" width="7.7109375" style="2" customWidth="1"/>
    <col min="777" max="777" width="4" style="2" customWidth="1"/>
    <col min="778" max="778" width="6" style="2" customWidth="1"/>
    <col min="779" max="779" width="0" style="2" hidden="1" customWidth="1"/>
    <col min="780" max="780" width="6" style="2" customWidth="1"/>
    <col min="781" max="781" width="0" style="2" hidden="1" customWidth="1"/>
    <col min="782" max="782" width="4.5703125" style="2" customWidth="1"/>
    <col min="783" max="783" width="0" style="2" hidden="1" customWidth="1"/>
    <col min="784" max="784" width="15.42578125" style="2" bestFit="1" customWidth="1"/>
    <col min="785" max="785" width="0" style="2" hidden="1" customWidth="1"/>
    <col min="786" max="786" width="9.140625" style="2"/>
    <col min="787" max="787" width="26" style="2" bestFit="1" customWidth="1"/>
    <col min="788" max="788" width="0" style="2" hidden="1" customWidth="1"/>
    <col min="789" max="789" width="18.28515625" style="2" bestFit="1" customWidth="1"/>
    <col min="790" max="797" width="6.7109375" style="2" customWidth="1"/>
    <col min="798" max="805" width="7.7109375" style="2" customWidth="1"/>
    <col min="806" max="1024" width="9.140625" style="2"/>
    <col min="1025" max="1025" width="34.7109375" style="2" customWidth="1"/>
    <col min="1026" max="1026" width="21.140625" style="2" customWidth="1"/>
    <col min="1027" max="1027" width="8.5703125" style="2" customWidth="1"/>
    <col min="1028" max="1032" width="7.7109375" style="2" customWidth="1"/>
    <col min="1033" max="1033" width="4" style="2" customWidth="1"/>
    <col min="1034" max="1034" width="6" style="2" customWidth="1"/>
    <col min="1035" max="1035" width="0" style="2" hidden="1" customWidth="1"/>
    <col min="1036" max="1036" width="6" style="2" customWidth="1"/>
    <col min="1037" max="1037" width="0" style="2" hidden="1" customWidth="1"/>
    <col min="1038" max="1038" width="4.5703125" style="2" customWidth="1"/>
    <col min="1039" max="1039" width="0" style="2" hidden="1" customWidth="1"/>
    <col min="1040" max="1040" width="15.42578125" style="2" bestFit="1" customWidth="1"/>
    <col min="1041" max="1041" width="0" style="2" hidden="1" customWidth="1"/>
    <col min="1042" max="1042" width="9.140625" style="2"/>
    <col min="1043" max="1043" width="26" style="2" bestFit="1" customWidth="1"/>
    <col min="1044" max="1044" width="0" style="2" hidden="1" customWidth="1"/>
    <col min="1045" max="1045" width="18.28515625" style="2" bestFit="1" customWidth="1"/>
    <col min="1046" max="1053" width="6.7109375" style="2" customWidth="1"/>
    <col min="1054" max="1061" width="7.7109375" style="2" customWidth="1"/>
    <col min="1062" max="1280" width="9.140625" style="2"/>
    <col min="1281" max="1281" width="34.7109375" style="2" customWidth="1"/>
    <col min="1282" max="1282" width="21.140625" style="2" customWidth="1"/>
    <col min="1283" max="1283" width="8.5703125" style="2" customWidth="1"/>
    <col min="1284" max="1288" width="7.7109375" style="2" customWidth="1"/>
    <col min="1289" max="1289" width="4" style="2" customWidth="1"/>
    <col min="1290" max="1290" width="6" style="2" customWidth="1"/>
    <col min="1291" max="1291" width="0" style="2" hidden="1" customWidth="1"/>
    <col min="1292" max="1292" width="6" style="2" customWidth="1"/>
    <col min="1293" max="1293" width="0" style="2" hidden="1" customWidth="1"/>
    <col min="1294" max="1294" width="4.5703125" style="2" customWidth="1"/>
    <col min="1295" max="1295" width="0" style="2" hidden="1" customWidth="1"/>
    <col min="1296" max="1296" width="15.42578125" style="2" bestFit="1" customWidth="1"/>
    <col min="1297" max="1297" width="0" style="2" hidden="1" customWidth="1"/>
    <col min="1298" max="1298" width="9.140625" style="2"/>
    <col min="1299" max="1299" width="26" style="2" bestFit="1" customWidth="1"/>
    <col min="1300" max="1300" width="0" style="2" hidden="1" customWidth="1"/>
    <col min="1301" max="1301" width="18.28515625" style="2" bestFit="1" customWidth="1"/>
    <col min="1302" max="1309" width="6.7109375" style="2" customWidth="1"/>
    <col min="1310" max="1317" width="7.7109375" style="2" customWidth="1"/>
    <col min="1318" max="1536" width="9.140625" style="2"/>
    <col min="1537" max="1537" width="34.7109375" style="2" customWidth="1"/>
    <col min="1538" max="1538" width="21.140625" style="2" customWidth="1"/>
    <col min="1539" max="1539" width="8.5703125" style="2" customWidth="1"/>
    <col min="1540" max="1544" width="7.7109375" style="2" customWidth="1"/>
    <col min="1545" max="1545" width="4" style="2" customWidth="1"/>
    <col min="1546" max="1546" width="6" style="2" customWidth="1"/>
    <col min="1547" max="1547" width="0" style="2" hidden="1" customWidth="1"/>
    <col min="1548" max="1548" width="6" style="2" customWidth="1"/>
    <col min="1549" max="1549" width="0" style="2" hidden="1" customWidth="1"/>
    <col min="1550" max="1550" width="4.5703125" style="2" customWidth="1"/>
    <col min="1551" max="1551" width="0" style="2" hidden="1" customWidth="1"/>
    <col min="1552" max="1552" width="15.42578125" style="2" bestFit="1" customWidth="1"/>
    <col min="1553" max="1553" width="0" style="2" hidden="1" customWidth="1"/>
    <col min="1554" max="1554" width="9.140625" style="2"/>
    <col min="1555" max="1555" width="26" style="2" bestFit="1" customWidth="1"/>
    <col min="1556" max="1556" width="0" style="2" hidden="1" customWidth="1"/>
    <col min="1557" max="1557" width="18.28515625" style="2" bestFit="1" customWidth="1"/>
    <col min="1558" max="1565" width="6.7109375" style="2" customWidth="1"/>
    <col min="1566" max="1573" width="7.7109375" style="2" customWidth="1"/>
    <col min="1574" max="1792" width="9.140625" style="2"/>
    <col min="1793" max="1793" width="34.7109375" style="2" customWidth="1"/>
    <col min="1794" max="1794" width="21.140625" style="2" customWidth="1"/>
    <col min="1795" max="1795" width="8.5703125" style="2" customWidth="1"/>
    <col min="1796" max="1800" width="7.7109375" style="2" customWidth="1"/>
    <col min="1801" max="1801" width="4" style="2" customWidth="1"/>
    <col min="1802" max="1802" width="6" style="2" customWidth="1"/>
    <col min="1803" max="1803" width="0" style="2" hidden="1" customWidth="1"/>
    <col min="1804" max="1804" width="6" style="2" customWidth="1"/>
    <col min="1805" max="1805" width="0" style="2" hidden="1" customWidth="1"/>
    <col min="1806" max="1806" width="4.5703125" style="2" customWidth="1"/>
    <col min="1807" max="1807" width="0" style="2" hidden="1" customWidth="1"/>
    <col min="1808" max="1808" width="15.42578125" style="2" bestFit="1" customWidth="1"/>
    <col min="1809" max="1809" width="0" style="2" hidden="1" customWidth="1"/>
    <col min="1810" max="1810" width="9.140625" style="2"/>
    <col min="1811" max="1811" width="26" style="2" bestFit="1" customWidth="1"/>
    <col min="1812" max="1812" width="0" style="2" hidden="1" customWidth="1"/>
    <col min="1813" max="1813" width="18.28515625" style="2" bestFit="1" customWidth="1"/>
    <col min="1814" max="1821" width="6.7109375" style="2" customWidth="1"/>
    <col min="1822" max="1829" width="7.7109375" style="2" customWidth="1"/>
    <col min="1830" max="2048" width="9.140625" style="2"/>
    <col min="2049" max="2049" width="34.7109375" style="2" customWidth="1"/>
    <col min="2050" max="2050" width="21.140625" style="2" customWidth="1"/>
    <col min="2051" max="2051" width="8.5703125" style="2" customWidth="1"/>
    <col min="2052" max="2056" width="7.7109375" style="2" customWidth="1"/>
    <col min="2057" max="2057" width="4" style="2" customWidth="1"/>
    <col min="2058" max="2058" width="6" style="2" customWidth="1"/>
    <col min="2059" max="2059" width="0" style="2" hidden="1" customWidth="1"/>
    <col min="2060" max="2060" width="6" style="2" customWidth="1"/>
    <col min="2061" max="2061" width="0" style="2" hidden="1" customWidth="1"/>
    <col min="2062" max="2062" width="4.5703125" style="2" customWidth="1"/>
    <col min="2063" max="2063" width="0" style="2" hidden="1" customWidth="1"/>
    <col min="2064" max="2064" width="15.42578125" style="2" bestFit="1" customWidth="1"/>
    <col min="2065" max="2065" width="0" style="2" hidden="1" customWidth="1"/>
    <col min="2066" max="2066" width="9.140625" style="2"/>
    <col min="2067" max="2067" width="26" style="2" bestFit="1" customWidth="1"/>
    <col min="2068" max="2068" width="0" style="2" hidden="1" customWidth="1"/>
    <col min="2069" max="2069" width="18.28515625" style="2" bestFit="1" customWidth="1"/>
    <col min="2070" max="2077" width="6.7109375" style="2" customWidth="1"/>
    <col min="2078" max="2085" width="7.7109375" style="2" customWidth="1"/>
    <col min="2086" max="2304" width="9.140625" style="2"/>
    <col min="2305" max="2305" width="34.7109375" style="2" customWidth="1"/>
    <col min="2306" max="2306" width="21.140625" style="2" customWidth="1"/>
    <col min="2307" max="2307" width="8.5703125" style="2" customWidth="1"/>
    <col min="2308" max="2312" width="7.7109375" style="2" customWidth="1"/>
    <col min="2313" max="2313" width="4" style="2" customWidth="1"/>
    <col min="2314" max="2314" width="6" style="2" customWidth="1"/>
    <col min="2315" max="2315" width="0" style="2" hidden="1" customWidth="1"/>
    <col min="2316" max="2316" width="6" style="2" customWidth="1"/>
    <col min="2317" max="2317" width="0" style="2" hidden="1" customWidth="1"/>
    <col min="2318" max="2318" width="4.5703125" style="2" customWidth="1"/>
    <col min="2319" max="2319" width="0" style="2" hidden="1" customWidth="1"/>
    <col min="2320" max="2320" width="15.42578125" style="2" bestFit="1" customWidth="1"/>
    <col min="2321" max="2321" width="0" style="2" hidden="1" customWidth="1"/>
    <col min="2322" max="2322" width="9.140625" style="2"/>
    <col min="2323" max="2323" width="26" style="2" bestFit="1" customWidth="1"/>
    <col min="2324" max="2324" width="0" style="2" hidden="1" customWidth="1"/>
    <col min="2325" max="2325" width="18.28515625" style="2" bestFit="1" customWidth="1"/>
    <col min="2326" max="2333" width="6.7109375" style="2" customWidth="1"/>
    <col min="2334" max="2341" width="7.7109375" style="2" customWidth="1"/>
    <col min="2342" max="2560" width="9.140625" style="2"/>
    <col min="2561" max="2561" width="34.7109375" style="2" customWidth="1"/>
    <col min="2562" max="2562" width="21.140625" style="2" customWidth="1"/>
    <col min="2563" max="2563" width="8.5703125" style="2" customWidth="1"/>
    <col min="2564" max="2568" width="7.7109375" style="2" customWidth="1"/>
    <col min="2569" max="2569" width="4" style="2" customWidth="1"/>
    <col min="2570" max="2570" width="6" style="2" customWidth="1"/>
    <col min="2571" max="2571" width="0" style="2" hidden="1" customWidth="1"/>
    <col min="2572" max="2572" width="6" style="2" customWidth="1"/>
    <col min="2573" max="2573" width="0" style="2" hidden="1" customWidth="1"/>
    <col min="2574" max="2574" width="4.5703125" style="2" customWidth="1"/>
    <col min="2575" max="2575" width="0" style="2" hidden="1" customWidth="1"/>
    <col min="2576" max="2576" width="15.42578125" style="2" bestFit="1" customWidth="1"/>
    <col min="2577" max="2577" width="0" style="2" hidden="1" customWidth="1"/>
    <col min="2578" max="2578" width="9.140625" style="2"/>
    <col min="2579" max="2579" width="26" style="2" bestFit="1" customWidth="1"/>
    <col min="2580" max="2580" width="0" style="2" hidden="1" customWidth="1"/>
    <col min="2581" max="2581" width="18.28515625" style="2" bestFit="1" customWidth="1"/>
    <col min="2582" max="2589" width="6.7109375" style="2" customWidth="1"/>
    <col min="2590" max="2597" width="7.7109375" style="2" customWidth="1"/>
    <col min="2598" max="2816" width="9.140625" style="2"/>
    <col min="2817" max="2817" width="34.7109375" style="2" customWidth="1"/>
    <col min="2818" max="2818" width="21.140625" style="2" customWidth="1"/>
    <col min="2819" max="2819" width="8.5703125" style="2" customWidth="1"/>
    <col min="2820" max="2824" width="7.7109375" style="2" customWidth="1"/>
    <col min="2825" max="2825" width="4" style="2" customWidth="1"/>
    <col min="2826" max="2826" width="6" style="2" customWidth="1"/>
    <col min="2827" max="2827" width="0" style="2" hidden="1" customWidth="1"/>
    <col min="2828" max="2828" width="6" style="2" customWidth="1"/>
    <col min="2829" max="2829" width="0" style="2" hidden="1" customWidth="1"/>
    <col min="2830" max="2830" width="4.5703125" style="2" customWidth="1"/>
    <col min="2831" max="2831" width="0" style="2" hidden="1" customWidth="1"/>
    <col min="2832" max="2832" width="15.42578125" style="2" bestFit="1" customWidth="1"/>
    <col min="2833" max="2833" width="0" style="2" hidden="1" customWidth="1"/>
    <col min="2834" max="2834" width="9.140625" style="2"/>
    <col min="2835" max="2835" width="26" style="2" bestFit="1" customWidth="1"/>
    <col min="2836" max="2836" width="0" style="2" hidden="1" customWidth="1"/>
    <col min="2837" max="2837" width="18.28515625" style="2" bestFit="1" customWidth="1"/>
    <col min="2838" max="2845" width="6.7109375" style="2" customWidth="1"/>
    <col min="2846" max="2853" width="7.7109375" style="2" customWidth="1"/>
    <col min="2854" max="3072" width="9.140625" style="2"/>
    <col min="3073" max="3073" width="34.7109375" style="2" customWidth="1"/>
    <col min="3074" max="3074" width="21.140625" style="2" customWidth="1"/>
    <col min="3075" max="3075" width="8.5703125" style="2" customWidth="1"/>
    <col min="3076" max="3080" width="7.7109375" style="2" customWidth="1"/>
    <col min="3081" max="3081" width="4" style="2" customWidth="1"/>
    <col min="3082" max="3082" width="6" style="2" customWidth="1"/>
    <col min="3083" max="3083" width="0" style="2" hidden="1" customWidth="1"/>
    <col min="3084" max="3084" width="6" style="2" customWidth="1"/>
    <col min="3085" max="3085" width="0" style="2" hidden="1" customWidth="1"/>
    <col min="3086" max="3086" width="4.5703125" style="2" customWidth="1"/>
    <col min="3087" max="3087" width="0" style="2" hidden="1" customWidth="1"/>
    <col min="3088" max="3088" width="15.42578125" style="2" bestFit="1" customWidth="1"/>
    <col min="3089" max="3089" width="0" style="2" hidden="1" customWidth="1"/>
    <col min="3090" max="3090" width="9.140625" style="2"/>
    <col min="3091" max="3091" width="26" style="2" bestFit="1" customWidth="1"/>
    <col min="3092" max="3092" width="0" style="2" hidden="1" customWidth="1"/>
    <col min="3093" max="3093" width="18.28515625" style="2" bestFit="1" customWidth="1"/>
    <col min="3094" max="3101" width="6.7109375" style="2" customWidth="1"/>
    <col min="3102" max="3109" width="7.7109375" style="2" customWidth="1"/>
    <col min="3110" max="3328" width="9.140625" style="2"/>
    <col min="3329" max="3329" width="34.7109375" style="2" customWidth="1"/>
    <col min="3330" max="3330" width="21.140625" style="2" customWidth="1"/>
    <col min="3331" max="3331" width="8.5703125" style="2" customWidth="1"/>
    <col min="3332" max="3336" width="7.7109375" style="2" customWidth="1"/>
    <col min="3337" max="3337" width="4" style="2" customWidth="1"/>
    <col min="3338" max="3338" width="6" style="2" customWidth="1"/>
    <col min="3339" max="3339" width="0" style="2" hidden="1" customWidth="1"/>
    <col min="3340" max="3340" width="6" style="2" customWidth="1"/>
    <col min="3341" max="3341" width="0" style="2" hidden="1" customWidth="1"/>
    <col min="3342" max="3342" width="4.5703125" style="2" customWidth="1"/>
    <col min="3343" max="3343" width="0" style="2" hidden="1" customWidth="1"/>
    <col min="3344" max="3344" width="15.42578125" style="2" bestFit="1" customWidth="1"/>
    <col min="3345" max="3345" width="0" style="2" hidden="1" customWidth="1"/>
    <col min="3346" max="3346" width="9.140625" style="2"/>
    <col min="3347" max="3347" width="26" style="2" bestFit="1" customWidth="1"/>
    <col min="3348" max="3348" width="0" style="2" hidden="1" customWidth="1"/>
    <col min="3349" max="3349" width="18.28515625" style="2" bestFit="1" customWidth="1"/>
    <col min="3350" max="3357" width="6.7109375" style="2" customWidth="1"/>
    <col min="3358" max="3365" width="7.7109375" style="2" customWidth="1"/>
    <col min="3366" max="3584" width="9.140625" style="2"/>
    <col min="3585" max="3585" width="34.7109375" style="2" customWidth="1"/>
    <col min="3586" max="3586" width="21.140625" style="2" customWidth="1"/>
    <col min="3587" max="3587" width="8.5703125" style="2" customWidth="1"/>
    <col min="3588" max="3592" width="7.7109375" style="2" customWidth="1"/>
    <col min="3593" max="3593" width="4" style="2" customWidth="1"/>
    <col min="3594" max="3594" width="6" style="2" customWidth="1"/>
    <col min="3595" max="3595" width="0" style="2" hidden="1" customWidth="1"/>
    <col min="3596" max="3596" width="6" style="2" customWidth="1"/>
    <col min="3597" max="3597" width="0" style="2" hidden="1" customWidth="1"/>
    <col min="3598" max="3598" width="4.5703125" style="2" customWidth="1"/>
    <col min="3599" max="3599" width="0" style="2" hidden="1" customWidth="1"/>
    <col min="3600" max="3600" width="15.42578125" style="2" bestFit="1" customWidth="1"/>
    <col min="3601" max="3601" width="0" style="2" hidden="1" customWidth="1"/>
    <col min="3602" max="3602" width="9.140625" style="2"/>
    <col min="3603" max="3603" width="26" style="2" bestFit="1" customWidth="1"/>
    <col min="3604" max="3604" width="0" style="2" hidden="1" customWidth="1"/>
    <col min="3605" max="3605" width="18.28515625" style="2" bestFit="1" customWidth="1"/>
    <col min="3606" max="3613" width="6.7109375" style="2" customWidth="1"/>
    <col min="3614" max="3621" width="7.7109375" style="2" customWidth="1"/>
    <col min="3622" max="3840" width="9.140625" style="2"/>
    <col min="3841" max="3841" width="34.7109375" style="2" customWidth="1"/>
    <col min="3842" max="3842" width="21.140625" style="2" customWidth="1"/>
    <col min="3843" max="3843" width="8.5703125" style="2" customWidth="1"/>
    <col min="3844" max="3848" width="7.7109375" style="2" customWidth="1"/>
    <col min="3849" max="3849" width="4" style="2" customWidth="1"/>
    <col min="3850" max="3850" width="6" style="2" customWidth="1"/>
    <col min="3851" max="3851" width="0" style="2" hidden="1" customWidth="1"/>
    <col min="3852" max="3852" width="6" style="2" customWidth="1"/>
    <col min="3853" max="3853" width="0" style="2" hidden="1" customWidth="1"/>
    <col min="3854" max="3854" width="4.5703125" style="2" customWidth="1"/>
    <col min="3855" max="3855" width="0" style="2" hidden="1" customWidth="1"/>
    <col min="3856" max="3856" width="15.42578125" style="2" bestFit="1" customWidth="1"/>
    <col min="3857" max="3857" width="0" style="2" hidden="1" customWidth="1"/>
    <col min="3858" max="3858" width="9.140625" style="2"/>
    <col min="3859" max="3859" width="26" style="2" bestFit="1" customWidth="1"/>
    <col min="3860" max="3860" width="0" style="2" hidden="1" customWidth="1"/>
    <col min="3861" max="3861" width="18.28515625" style="2" bestFit="1" customWidth="1"/>
    <col min="3862" max="3869" width="6.7109375" style="2" customWidth="1"/>
    <col min="3870" max="3877" width="7.7109375" style="2" customWidth="1"/>
    <col min="3878" max="4096" width="9.140625" style="2"/>
    <col min="4097" max="4097" width="34.7109375" style="2" customWidth="1"/>
    <col min="4098" max="4098" width="21.140625" style="2" customWidth="1"/>
    <col min="4099" max="4099" width="8.5703125" style="2" customWidth="1"/>
    <col min="4100" max="4104" width="7.7109375" style="2" customWidth="1"/>
    <col min="4105" max="4105" width="4" style="2" customWidth="1"/>
    <col min="4106" max="4106" width="6" style="2" customWidth="1"/>
    <col min="4107" max="4107" width="0" style="2" hidden="1" customWidth="1"/>
    <col min="4108" max="4108" width="6" style="2" customWidth="1"/>
    <col min="4109" max="4109" width="0" style="2" hidden="1" customWidth="1"/>
    <col min="4110" max="4110" width="4.5703125" style="2" customWidth="1"/>
    <col min="4111" max="4111" width="0" style="2" hidden="1" customWidth="1"/>
    <col min="4112" max="4112" width="15.42578125" style="2" bestFit="1" customWidth="1"/>
    <col min="4113" max="4113" width="0" style="2" hidden="1" customWidth="1"/>
    <col min="4114" max="4114" width="9.140625" style="2"/>
    <col min="4115" max="4115" width="26" style="2" bestFit="1" customWidth="1"/>
    <col min="4116" max="4116" width="0" style="2" hidden="1" customWidth="1"/>
    <col min="4117" max="4117" width="18.28515625" style="2" bestFit="1" customWidth="1"/>
    <col min="4118" max="4125" width="6.7109375" style="2" customWidth="1"/>
    <col min="4126" max="4133" width="7.7109375" style="2" customWidth="1"/>
    <col min="4134" max="4352" width="9.140625" style="2"/>
    <col min="4353" max="4353" width="34.7109375" style="2" customWidth="1"/>
    <col min="4354" max="4354" width="21.140625" style="2" customWidth="1"/>
    <col min="4355" max="4355" width="8.5703125" style="2" customWidth="1"/>
    <col min="4356" max="4360" width="7.7109375" style="2" customWidth="1"/>
    <col min="4361" max="4361" width="4" style="2" customWidth="1"/>
    <col min="4362" max="4362" width="6" style="2" customWidth="1"/>
    <col min="4363" max="4363" width="0" style="2" hidden="1" customWidth="1"/>
    <col min="4364" max="4364" width="6" style="2" customWidth="1"/>
    <col min="4365" max="4365" width="0" style="2" hidden="1" customWidth="1"/>
    <col min="4366" max="4366" width="4.5703125" style="2" customWidth="1"/>
    <col min="4367" max="4367" width="0" style="2" hidden="1" customWidth="1"/>
    <col min="4368" max="4368" width="15.42578125" style="2" bestFit="1" customWidth="1"/>
    <col min="4369" max="4369" width="0" style="2" hidden="1" customWidth="1"/>
    <col min="4370" max="4370" width="9.140625" style="2"/>
    <col min="4371" max="4371" width="26" style="2" bestFit="1" customWidth="1"/>
    <col min="4372" max="4372" width="0" style="2" hidden="1" customWidth="1"/>
    <col min="4373" max="4373" width="18.28515625" style="2" bestFit="1" customWidth="1"/>
    <col min="4374" max="4381" width="6.7109375" style="2" customWidth="1"/>
    <col min="4382" max="4389" width="7.7109375" style="2" customWidth="1"/>
    <col min="4390" max="4608" width="9.140625" style="2"/>
    <col min="4609" max="4609" width="34.7109375" style="2" customWidth="1"/>
    <col min="4610" max="4610" width="21.140625" style="2" customWidth="1"/>
    <col min="4611" max="4611" width="8.5703125" style="2" customWidth="1"/>
    <col min="4612" max="4616" width="7.7109375" style="2" customWidth="1"/>
    <col min="4617" max="4617" width="4" style="2" customWidth="1"/>
    <col min="4618" max="4618" width="6" style="2" customWidth="1"/>
    <col min="4619" max="4619" width="0" style="2" hidden="1" customWidth="1"/>
    <col min="4620" max="4620" width="6" style="2" customWidth="1"/>
    <col min="4621" max="4621" width="0" style="2" hidden="1" customWidth="1"/>
    <col min="4622" max="4622" width="4.5703125" style="2" customWidth="1"/>
    <col min="4623" max="4623" width="0" style="2" hidden="1" customWidth="1"/>
    <col min="4624" max="4624" width="15.42578125" style="2" bestFit="1" customWidth="1"/>
    <col min="4625" max="4625" width="0" style="2" hidden="1" customWidth="1"/>
    <col min="4626" max="4626" width="9.140625" style="2"/>
    <col min="4627" max="4627" width="26" style="2" bestFit="1" customWidth="1"/>
    <col min="4628" max="4628" width="0" style="2" hidden="1" customWidth="1"/>
    <col min="4629" max="4629" width="18.28515625" style="2" bestFit="1" customWidth="1"/>
    <col min="4630" max="4637" width="6.7109375" style="2" customWidth="1"/>
    <col min="4638" max="4645" width="7.7109375" style="2" customWidth="1"/>
    <col min="4646" max="4864" width="9.140625" style="2"/>
    <col min="4865" max="4865" width="34.7109375" style="2" customWidth="1"/>
    <col min="4866" max="4866" width="21.140625" style="2" customWidth="1"/>
    <col min="4867" max="4867" width="8.5703125" style="2" customWidth="1"/>
    <col min="4868" max="4872" width="7.7109375" style="2" customWidth="1"/>
    <col min="4873" max="4873" width="4" style="2" customWidth="1"/>
    <col min="4874" max="4874" width="6" style="2" customWidth="1"/>
    <col min="4875" max="4875" width="0" style="2" hidden="1" customWidth="1"/>
    <col min="4876" max="4876" width="6" style="2" customWidth="1"/>
    <col min="4877" max="4877" width="0" style="2" hidden="1" customWidth="1"/>
    <col min="4878" max="4878" width="4.5703125" style="2" customWidth="1"/>
    <col min="4879" max="4879" width="0" style="2" hidden="1" customWidth="1"/>
    <col min="4880" max="4880" width="15.42578125" style="2" bestFit="1" customWidth="1"/>
    <col min="4881" max="4881" width="0" style="2" hidden="1" customWidth="1"/>
    <col min="4882" max="4882" width="9.140625" style="2"/>
    <col min="4883" max="4883" width="26" style="2" bestFit="1" customWidth="1"/>
    <col min="4884" max="4884" width="0" style="2" hidden="1" customWidth="1"/>
    <col min="4885" max="4885" width="18.28515625" style="2" bestFit="1" customWidth="1"/>
    <col min="4886" max="4893" width="6.7109375" style="2" customWidth="1"/>
    <col min="4894" max="4901" width="7.7109375" style="2" customWidth="1"/>
    <col min="4902" max="5120" width="9.140625" style="2"/>
    <col min="5121" max="5121" width="34.7109375" style="2" customWidth="1"/>
    <col min="5122" max="5122" width="21.140625" style="2" customWidth="1"/>
    <col min="5123" max="5123" width="8.5703125" style="2" customWidth="1"/>
    <col min="5124" max="5128" width="7.7109375" style="2" customWidth="1"/>
    <col min="5129" max="5129" width="4" style="2" customWidth="1"/>
    <col min="5130" max="5130" width="6" style="2" customWidth="1"/>
    <col min="5131" max="5131" width="0" style="2" hidden="1" customWidth="1"/>
    <col min="5132" max="5132" width="6" style="2" customWidth="1"/>
    <col min="5133" max="5133" width="0" style="2" hidden="1" customWidth="1"/>
    <col min="5134" max="5134" width="4.5703125" style="2" customWidth="1"/>
    <col min="5135" max="5135" width="0" style="2" hidden="1" customWidth="1"/>
    <col min="5136" max="5136" width="15.42578125" style="2" bestFit="1" customWidth="1"/>
    <col min="5137" max="5137" width="0" style="2" hidden="1" customWidth="1"/>
    <col min="5138" max="5138" width="9.140625" style="2"/>
    <col min="5139" max="5139" width="26" style="2" bestFit="1" customWidth="1"/>
    <col min="5140" max="5140" width="0" style="2" hidden="1" customWidth="1"/>
    <col min="5141" max="5141" width="18.28515625" style="2" bestFit="1" customWidth="1"/>
    <col min="5142" max="5149" width="6.7109375" style="2" customWidth="1"/>
    <col min="5150" max="5157" width="7.7109375" style="2" customWidth="1"/>
    <col min="5158" max="5376" width="9.140625" style="2"/>
    <col min="5377" max="5377" width="34.7109375" style="2" customWidth="1"/>
    <col min="5378" max="5378" width="21.140625" style="2" customWidth="1"/>
    <col min="5379" max="5379" width="8.5703125" style="2" customWidth="1"/>
    <col min="5380" max="5384" width="7.7109375" style="2" customWidth="1"/>
    <col min="5385" max="5385" width="4" style="2" customWidth="1"/>
    <col min="5386" max="5386" width="6" style="2" customWidth="1"/>
    <col min="5387" max="5387" width="0" style="2" hidden="1" customWidth="1"/>
    <col min="5388" max="5388" width="6" style="2" customWidth="1"/>
    <col min="5389" max="5389" width="0" style="2" hidden="1" customWidth="1"/>
    <col min="5390" max="5390" width="4.5703125" style="2" customWidth="1"/>
    <col min="5391" max="5391" width="0" style="2" hidden="1" customWidth="1"/>
    <col min="5392" max="5392" width="15.42578125" style="2" bestFit="1" customWidth="1"/>
    <col min="5393" max="5393" width="0" style="2" hidden="1" customWidth="1"/>
    <col min="5394" max="5394" width="9.140625" style="2"/>
    <col min="5395" max="5395" width="26" style="2" bestFit="1" customWidth="1"/>
    <col min="5396" max="5396" width="0" style="2" hidden="1" customWidth="1"/>
    <col min="5397" max="5397" width="18.28515625" style="2" bestFit="1" customWidth="1"/>
    <col min="5398" max="5405" width="6.7109375" style="2" customWidth="1"/>
    <col min="5406" max="5413" width="7.7109375" style="2" customWidth="1"/>
    <col min="5414" max="5632" width="9.140625" style="2"/>
    <col min="5633" max="5633" width="34.7109375" style="2" customWidth="1"/>
    <col min="5634" max="5634" width="21.140625" style="2" customWidth="1"/>
    <col min="5635" max="5635" width="8.5703125" style="2" customWidth="1"/>
    <col min="5636" max="5640" width="7.7109375" style="2" customWidth="1"/>
    <col min="5641" max="5641" width="4" style="2" customWidth="1"/>
    <col min="5642" max="5642" width="6" style="2" customWidth="1"/>
    <col min="5643" max="5643" width="0" style="2" hidden="1" customWidth="1"/>
    <col min="5644" max="5644" width="6" style="2" customWidth="1"/>
    <col min="5645" max="5645" width="0" style="2" hidden="1" customWidth="1"/>
    <col min="5646" max="5646" width="4.5703125" style="2" customWidth="1"/>
    <col min="5647" max="5647" width="0" style="2" hidden="1" customWidth="1"/>
    <col min="5648" max="5648" width="15.42578125" style="2" bestFit="1" customWidth="1"/>
    <col min="5649" max="5649" width="0" style="2" hidden="1" customWidth="1"/>
    <col min="5650" max="5650" width="9.140625" style="2"/>
    <col min="5651" max="5651" width="26" style="2" bestFit="1" customWidth="1"/>
    <col min="5652" max="5652" width="0" style="2" hidden="1" customWidth="1"/>
    <col min="5653" max="5653" width="18.28515625" style="2" bestFit="1" customWidth="1"/>
    <col min="5654" max="5661" width="6.7109375" style="2" customWidth="1"/>
    <col min="5662" max="5669" width="7.7109375" style="2" customWidth="1"/>
    <col min="5670" max="5888" width="9.140625" style="2"/>
    <col min="5889" max="5889" width="34.7109375" style="2" customWidth="1"/>
    <col min="5890" max="5890" width="21.140625" style="2" customWidth="1"/>
    <col min="5891" max="5891" width="8.5703125" style="2" customWidth="1"/>
    <col min="5892" max="5896" width="7.7109375" style="2" customWidth="1"/>
    <col min="5897" max="5897" width="4" style="2" customWidth="1"/>
    <col min="5898" max="5898" width="6" style="2" customWidth="1"/>
    <col min="5899" max="5899" width="0" style="2" hidden="1" customWidth="1"/>
    <col min="5900" max="5900" width="6" style="2" customWidth="1"/>
    <col min="5901" max="5901" width="0" style="2" hidden="1" customWidth="1"/>
    <col min="5902" max="5902" width="4.5703125" style="2" customWidth="1"/>
    <col min="5903" max="5903" width="0" style="2" hidden="1" customWidth="1"/>
    <col min="5904" max="5904" width="15.42578125" style="2" bestFit="1" customWidth="1"/>
    <col min="5905" max="5905" width="0" style="2" hidden="1" customWidth="1"/>
    <col min="5906" max="5906" width="9.140625" style="2"/>
    <col min="5907" max="5907" width="26" style="2" bestFit="1" customWidth="1"/>
    <col min="5908" max="5908" width="0" style="2" hidden="1" customWidth="1"/>
    <col min="5909" max="5909" width="18.28515625" style="2" bestFit="1" customWidth="1"/>
    <col min="5910" max="5917" width="6.7109375" style="2" customWidth="1"/>
    <col min="5918" max="5925" width="7.7109375" style="2" customWidth="1"/>
    <col min="5926" max="6144" width="9.140625" style="2"/>
    <col min="6145" max="6145" width="34.7109375" style="2" customWidth="1"/>
    <col min="6146" max="6146" width="21.140625" style="2" customWidth="1"/>
    <col min="6147" max="6147" width="8.5703125" style="2" customWidth="1"/>
    <col min="6148" max="6152" width="7.7109375" style="2" customWidth="1"/>
    <col min="6153" max="6153" width="4" style="2" customWidth="1"/>
    <col min="6154" max="6154" width="6" style="2" customWidth="1"/>
    <col min="6155" max="6155" width="0" style="2" hidden="1" customWidth="1"/>
    <col min="6156" max="6156" width="6" style="2" customWidth="1"/>
    <col min="6157" max="6157" width="0" style="2" hidden="1" customWidth="1"/>
    <col min="6158" max="6158" width="4.5703125" style="2" customWidth="1"/>
    <col min="6159" max="6159" width="0" style="2" hidden="1" customWidth="1"/>
    <col min="6160" max="6160" width="15.42578125" style="2" bestFit="1" customWidth="1"/>
    <col min="6161" max="6161" width="0" style="2" hidden="1" customWidth="1"/>
    <col min="6162" max="6162" width="9.140625" style="2"/>
    <col min="6163" max="6163" width="26" style="2" bestFit="1" customWidth="1"/>
    <col min="6164" max="6164" width="0" style="2" hidden="1" customWidth="1"/>
    <col min="6165" max="6165" width="18.28515625" style="2" bestFit="1" customWidth="1"/>
    <col min="6166" max="6173" width="6.7109375" style="2" customWidth="1"/>
    <col min="6174" max="6181" width="7.7109375" style="2" customWidth="1"/>
    <col min="6182" max="6400" width="9.140625" style="2"/>
    <col min="6401" max="6401" width="34.7109375" style="2" customWidth="1"/>
    <col min="6402" max="6402" width="21.140625" style="2" customWidth="1"/>
    <col min="6403" max="6403" width="8.5703125" style="2" customWidth="1"/>
    <col min="6404" max="6408" width="7.7109375" style="2" customWidth="1"/>
    <col min="6409" max="6409" width="4" style="2" customWidth="1"/>
    <col min="6410" max="6410" width="6" style="2" customWidth="1"/>
    <col min="6411" max="6411" width="0" style="2" hidden="1" customWidth="1"/>
    <col min="6412" max="6412" width="6" style="2" customWidth="1"/>
    <col min="6413" max="6413" width="0" style="2" hidden="1" customWidth="1"/>
    <col min="6414" max="6414" width="4.5703125" style="2" customWidth="1"/>
    <col min="6415" max="6415" width="0" style="2" hidden="1" customWidth="1"/>
    <col min="6416" max="6416" width="15.42578125" style="2" bestFit="1" customWidth="1"/>
    <col min="6417" max="6417" width="0" style="2" hidden="1" customWidth="1"/>
    <col min="6418" max="6418" width="9.140625" style="2"/>
    <col min="6419" max="6419" width="26" style="2" bestFit="1" customWidth="1"/>
    <col min="6420" max="6420" width="0" style="2" hidden="1" customWidth="1"/>
    <col min="6421" max="6421" width="18.28515625" style="2" bestFit="1" customWidth="1"/>
    <col min="6422" max="6429" width="6.7109375" style="2" customWidth="1"/>
    <col min="6430" max="6437" width="7.7109375" style="2" customWidth="1"/>
    <col min="6438" max="6656" width="9.140625" style="2"/>
    <col min="6657" max="6657" width="34.7109375" style="2" customWidth="1"/>
    <col min="6658" max="6658" width="21.140625" style="2" customWidth="1"/>
    <col min="6659" max="6659" width="8.5703125" style="2" customWidth="1"/>
    <col min="6660" max="6664" width="7.7109375" style="2" customWidth="1"/>
    <col min="6665" max="6665" width="4" style="2" customWidth="1"/>
    <col min="6666" max="6666" width="6" style="2" customWidth="1"/>
    <col min="6667" max="6667" width="0" style="2" hidden="1" customWidth="1"/>
    <col min="6668" max="6668" width="6" style="2" customWidth="1"/>
    <col min="6669" max="6669" width="0" style="2" hidden="1" customWidth="1"/>
    <col min="6670" max="6670" width="4.5703125" style="2" customWidth="1"/>
    <col min="6671" max="6671" width="0" style="2" hidden="1" customWidth="1"/>
    <col min="6672" max="6672" width="15.42578125" style="2" bestFit="1" customWidth="1"/>
    <col min="6673" max="6673" width="0" style="2" hidden="1" customWidth="1"/>
    <col min="6674" max="6674" width="9.140625" style="2"/>
    <col min="6675" max="6675" width="26" style="2" bestFit="1" customWidth="1"/>
    <col min="6676" max="6676" width="0" style="2" hidden="1" customWidth="1"/>
    <col min="6677" max="6677" width="18.28515625" style="2" bestFit="1" customWidth="1"/>
    <col min="6678" max="6685" width="6.7109375" style="2" customWidth="1"/>
    <col min="6686" max="6693" width="7.7109375" style="2" customWidth="1"/>
    <col min="6694" max="6912" width="9.140625" style="2"/>
    <col min="6913" max="6913" width="34.7109375" style="2" customWidth="1"/>
    <col min="6914" max="6914" width="21.140625" style="2" customWidth="1"/>
    <col min="6915" max="6915" width="8.5703125" style="2" customWidth="1"/>
    <col min="6916" max="6920" width="7.7109375" style="2" customWidth="1"/>
    <col min="6921" max="6921" width="4" style="2" customWidth="1"/>
    <col min="6922" max="6922" width="6" style="2" customWidth="1"/>
    <col min="6923" max="6923" width="0" style="2" hidden="1" customWidth="1"/>
    <col min="6924" max="6924" width="6" style="2" customWidth="1"/>
    <col min="6925" max="6925" width="0" style="2" hidden="1" customWidth="1"/>
    <col min="6926" max="6926" width="4.5703125" style="2" customWidth="1"/>
    <col min="6927" max="6927" width="0" style="2" hidden="1" customWidth="1"/>
    <col min="6928" max="6928" width="15.42578125" style="2" bestFit="1" customWidth="1"/>
    <col min="6929" max="6929" width="0" style="2" hidden="1" customWidth="1"/>
    <col min="6930" max="6930" width="9.140625" style="2"/>
    <col min="6931" max="6931" width="26" style="2" bestFit="1" customWidth="1"/>
    <col min="6932" max="6932" width="0" style="2" hidden="1" customWidth="1"/>
    <col min="6933" max="6933" width="18.28515625" style="2" bestFit="1" customWidth="1"/>
    <col min="6934" max="6941" width="6.7109375" style="2" customWidth="1"/>
    <col min="6942" max="6949" width="7.7109375" style="2" customWidth="1"/>
    <col min="6950" max="7168" width="9.140625" style="2"/>
    <col min="7169" max="7169" width="34.7109375" style="2" customWidth="1"/>
    <col min="7170" max="7170" width="21.140625" style="2" customWidth="1"/>
    <col min="7171" max="7171" width="8.5703125" style="2" customWidth="1"/>
    <col min="7172" max="7176" width="7.7109375" style="2" customWidth="1"/>
    <col min="7177" max="7177" width="4" style="2" customWidth="1"/>
    <col min="7178" max="7178" width="6" style="2" customWidth="1"/>
    <col min="7179" max="7179" width="0" style="2" hidden="1" customWidth="1"/>
    <col min="7180" max="7180" width="6" style="2" customWidth="1"/>
    <col min="7181" max="7181" width="0" style="2" hidden="1" customWidth="1"/>
    <col min="7182" max="7182" width="4.5703125" style="2" customWidth="1"/>
    <col min="7183" max="7183" width="0" style="2" hidden="1" customWidth="1"/>
    <col min="7184" max="7184" width="15.42578125" style="2" bestFit="1" customWidth="1"/>
    <col min="7185" max="7185" width="0" style="2" hidden="1" customWidth="1"/>
    <col min="7186" max="7186" width="9.140625" style="2"/>
    <col min="7187" max="7187" width="26" style="2" bestFit="1" customWidth="1"/>
    <col min="7188" max="7188" width="0" style="2" hidden="1" customWidth="1"/>
    <col min="7189" max="7189" width="18.28515625" style="2" bestFit="1" customWidth="1"/>
    <col min="7190" max="7197" width="6.7109375" style="2" customWidth="1"/>
    <col min="7198" max="7205" width="7.7109375" style="2" customWidth="1"/>
    <col min="7206" max="7424" width="9.140625" style="2"/>
    <col min="7425" max="7425" width="34.7109375" style="2" customWidth="1"/>
    <col min="7426" max="7426" width="21.140625" style="2" customWidth="1"/>
    <col min="7427" max="7427" width="8.5703125" style="2" customWidth="1"/>
    <col min="7428" max="7432" width="7.7109375" style="2" customWidth="1"/>
    <col min="7433" max="7433" width="4" style="2" customWidth="1"/>
    <col min="7434" max="7434" width="6" style="2" customWidth="1"/>
    <col min="7435" max="7435" width="0" style="2" hidden="1" customWidth="1"/>
    <col min="7436" max="7436" width="6" style="2" customWidth="1"/>
    <col min="7437" max="7437" width="0" style="2" hidden="1" customWidth="1"/>
    <col min="7438" max="7438" width="4.5703125" style="2" customWidth="1"/>
    <col min="7439" max="7439" width="0" style="2" hidden="1" customWidth="1"/>
    <col min="7440" max="7440" width="15.42578125" style="2" bestFit="1" customWidth="1"/>
    <col min="7441" max="7441" width="0" style="2" hidden="1" customWidth="1"/>
    <col min="7442" max="7442" width="9.140625" style="2"/>
    <col min="7443" max="7443" width="26" style="2" bestFit="1" customWidth="1"/>
    <col min="7444" max="7444" width="0" style="2" hidden="1" customWidth="1"/>
    <col min="7445" max="7445" width="18.28515625" style="2" bestFit="1" customWidth="1"/>
    <col min="7446" max="7453" width="6.7109375" style="2" customWidth="1"/>
    <col min="7454" max="7461" width="7.7109375" style="2" customWidth="1"/>
    <col min="7462" max="7680" width="9.140625" style="2"/>
    <col min="7681" max="7681" width="34.7109375" style="2" customWidth="1"/>
    <col min="7682" max="7682" width="21.140625" style="2" customWidth="1"/>
    <col min="7683" max="7683" width="8.5703125" style="2" customWidth="1"/>
    <col min="7684" max="7688" width="7.7109375" style="2" customWidth="1"/>
    <col min="7689" max="7689" width="4" style="2" customWidth="1"/>
    <col min="7690" max="7690" width="6" style="2" customWidth="1"/>
    <col min="7691" max="7691" width="0" style="2" hidden="1" customWidth="1"/>
    <col min="7692" max="7692" width="6" style="2" customWidth="1"/>
    <col min="7693" max="7693" width="0" style="2" hidden="1" customWidth="1"/>
    <col min="7694" max="7694" width="4.5703125" style="2" customWidth="1"/>
    <col min="7695" max="7695" width="0" style="2" hidden="1" customWidth="1"/>
    <col min="7696" max="7696" width="15.42578125" style="2" bestFit="1" customWidth="1"/>
    <col min="7697" max="7697" width="0" style="2" hidden="1" customWidth="1"/>
    <col min="7698" max="7698" width="9.140625" style="2"/>
    <col min="7699" max="7699" width="26" style="2" bestFit="1" customWidth="1"/>
    <col min="7700" max="7700" width="0" style="2" hidden="1" customWidth="1"/>
    <col min="7701" max="7701" width="18.28515625" style="2" bestFit="1" customWidth="1"/>
    <col min="7702" max="7709" width="6.7109375" style="2" customWidth="1"/>
    <col min="7710" max="7717" width="7.7109375" style="2" customWidth="1"/>
    <col min="7718" max="7936" width="9.140625" style="2"/>
    <col min="7937" max="7937" width="34.7109375" style="2" customWidth="1"/>
    <col min="7938" max="7938" width="21.140625" style="2" customWidth="1"/>
    <col min="7939" max="7939" width="8.5703125" style="2" customWidth="1"/>
    <col min="7940" max="7944" width="7.7109375" style="2" customWidth="1"/>
    <col min="7945" max="7945" width="4" style="2" customWidth="1"/>
    <col min="7946" max="7946" width="6" style="2" customWidth="1"/>
    <col min="7947" max="7947" width="0" style="2" hidden="1" customWidth="1"/>
    <col min="7948" max="7948" width="6" style="2" customWidth="1"/>
    <col min="7949" max="7949" width="0" style="2" hidden="1" customWidth="1"/>
    <col min="7950" max="7950" width="4.5703125" style="2" customWidth="1"/>
    <col min="7951" max="7951" width="0" style="2" hidden="1" customWidth="1"/>
    <col min="7952" max="7952" width="15.42578125" style="2" bestFit="1" customWidth="1"/>
    <col min="7953" max="7953" width="0" style="2" hidden="1" customWidth="1"/>
    <col min="7954" max="7954" width="9.140625" style="2"/>
    <col min="7955" max="7955" width="26" style="2" bestFit="1" customWidth="1"/>
    <col min="7956" max="7956" width="0" style="2" hidden="1" customWidth="1"/>
    <col min="7957" max="7957" width="18.28515625" style="2" bestFit="1" customWidth="1"/>
    <col min="7958" max="7965" width="6.7109375" style="2" customWidth="1"/>
    <col min="7966" max="7973" width="7.7109375" style="2" customWidth="1"/>
    <col min="7974" max="8192" width="9.140625" style="2"/>
    <col min="8193" max="8193" width="34.7109375" style="2" customWidth="1"/>
    <col min="8194" max="8194" width="21.140625" style="2" customWidth="1"/>
    <col min="8195" max="8195" width="8.5703125" style="2" customWidth="1"/>
    <col min="8196" max="8200" width="7.7109375" style="2" customWidth="1"/>
    <col min="8201" max="8201" width="4" style="2" customWidth="1"/>
    <col min="8202" max="8202" width="6" style="2" customWidth="1"/>
    <col min="8203" max="8203" width="0" style="2" hidden="1" customWidth="1"/>
    <col min="8204" max="8204" width="6" style="2" customWidth="1"/>
    <col min="8205" max="8205" width="0" style="2" hidden="1" customWidth="1"/>
    <col min="8206" max="8206" width="4.5703125" style="2" customWidth="1"/>
    <col min="8207" max="8207" width="0" style="2" hidden="1" customWidth="1"/>
    <col min="8208" max="8208" width="15.42578125" style="2" bestFit="1" customWidth="1"/>
    <col min="8209" max="8209" width="0" style="2" hidden="1" customWidth="1"/>
    <col min="8210" max="8210" width="9.140625" style="2"/>
    <col min="8211" max="8211" width="26" style="2" bestFit="1" customWidth="1"/>
    <col min="8212" max="8212" width="0" style="2" hidden="1" customWidth="1"/>
    <col min="8213" max="8213" width="18.28515625" style="2" bestFit="1" customWidth="1"/>
    <col min="8214" max="8221" width="6.7109375" style="2" customWidth="1"/>
    <col min="8222" max="8229" width="7.7109375" style="2" customWidth="1"/>
    <col min="8230" max="8448" width="9.140625" style="2"/>
    <col min="8449" max="8449" width="34.7109375" style="2" customWidth="1"/>
    <col min="8450" max="8450" width="21.140625" style="2" customWidth="1"/>
    <col min="8451" max="8451" width="8.5703125" style="2" customWidth="1"/>
    <col min="8452" max="8456" width="7.7109375" style="2" customWidth="1"/>
    <col min="8457" max="8457" width="4" style="2" customWidth="1"/>
    <col min="8458" max="8458" width="6" style="2" customWidth="1"/>
    <col min="8459" max="8459" width="0" style="2" hidden="1" customWidth="1"/>
    <col min="8460" max="8460" width="6" style="2" customWidth="1"/>
    <col min="8461" max="8461" width="0" style="2" hidden="1" customWidth="1"/>
    <col min="8462" max="8462" width="4.5703125" style="2" customWidth="1"/>
    <col min="8463" max="8463" width="0" style="2" hidden="1" customWidth="1"/>
    <col min="8464" max="8464" width="15.42578125" style="2" bestFit="1" customWidth="1"/>
    <col min="8465" max="8465" width="0" style="2" hidden="1" customWidth="1"/>
    <col min="8466" max="8466" width="9.140625" style="2"/>
    <col min="8467" max="8467" width="26" style="2" bestFit="1" customWidth="1"/>
    <col min="8468" max="8468" width="0" style="2" hidden="1" customWidth="1"/>
    <col min="8469" max="8469" width="18.28515625" style="2" bestFit="1" customWidth="1"/>
    <col min="8470" max="8477" width="6.7109375" style="2" customWidth="1"/>
    <col min="8478" max="8485" width="7.7109375" style="2" customWidth="1"/>
    <col min="8486" max="8704" width="9.140625" style="2"/>
    <col min="8705" max="8705" width="34.7109375" style="2" customWidth="1"/>
    <col min="8706" max="8706" width="21.140625" style="2" customWidth="1"/>
    <col min="8707" max="8707" width="8.5703125" style="2" customWidth="1"/>
    <col min="8708" max="8712" width="7.7109375" style="2" customWidth="1"/>
    <col min="8713" max="8713" width="4" style="2" customWidth="1"/>
    <col min="8714" max="8714" width="6" style="2" customWidth="1"/>
    <col min="8715" max="8715" width="0" style="2" hidden="1" customWidth="1"/>
    <col min="8716" max="8716" width="6" style="2" customWidth="1"/>
    <col min="8717" max="8717" width="0" style="2" hidden="1" customWidth="1"/>
    <col min="8718" max="8718" width="4.5703125" style="2" customWidth="1"/>
    <col min="8719" max="8719" width="0" style="2" hidden="1" customWidth="1"/>
    <col min="8720" max="8720" width="15.42578125" style="2" bestFit="1" customWidth="1"/>
    <col min="8721" max="8721" width="0" style="2" hidden="1" customWidth="1"/>
    <col min="8722" max="8722" width="9.140625" style="2"/>
    <col min="8723" max="8723" width="26" style="2" bestFit="1" customWidth="1"/>
    <col min="8724" max="8724" width="0" style="2" hidden="1" customWidth="1"/>
    <col min="8725" max="8725" width="18.28515625" style="2" bestFit="1" customWidth="1"/>
    <col min="8726" max="8733" width="6.7109375" style="2" customWidth="1"/>
    <col min="8734" max="8741" width="7.7109375" style="2" customWidth="1"/>
    <col min="8742" max="8960" width="9.140625" style="2"/>
    <col min="8961" max="8961" width="34.7109375" style="2" customWidth="1"/>
    <col min="8962" max="8962" width="21.140625" style="2" customWidth="1"/>
    <col min="8963" max="8963" width="8.5703125" style="2" customWidth="1"/>
    <col min="8964" max="8968" width="7.7109375" style="2" customWidth="1"/>
    <col min="8969" max="8969" width="4" style="2" customWidth="1"/>
    <col min="8970" max="8970" width="6" style="2" customWidth="1"/>
    <col min="8971" max="8971" width="0" style="2" hidden="1" customWidth="1"/>
    <col min="8972" max="8972" width="6" style="2" customWidth="1"/>
    <col min="8973" max="8973" width="0" style="2" hidden="1" customWidth="1"/>
    <col min="8974" max="8974" width="4.5703125" style="2" customWidth="1"/>
    <col min="8975" max="8975" width="0" style="2" hidden="1" customWidth="1"/>
    <col min="8976" max="8976" width="15.42578125" style="2" bestFit="1" customWidth="1"/>
    <col min="8977" max="8977" width="0" style="2" hidden="1" customWidth="1"/>
    <col min="8978" max="8978" width="9.140625" style="2"/>
    <col min="8979" max="8979" width="26" style="2" bestFit="1" customWidth="1"/>
    <col min="8980" max="8980" width="0" style="2" hidden="1" customWidth="1"/>
    <col min="8981" max="8981" width="18.28515625" style="2" bestFit="1" customWidth="1"/>
    <col min="8982" max="8989" width="6.7109375" style="2" customWidth="1"/>
    <col min="8990" max="8997" width="7.7109375" style="2" customWidth="1"/>
    <col min="8998" max="9216" width="9.140625" style="2"/>
    <col min="9217" max="9217" width="34.7109375" style="2" customWidth="1"/>
    <col min="9218" max="9218" width="21.140625" style="2" customWidth="1"/>
    <col min="9219" max="9219" width="8.5703125" style="2" customWidth="1"/>
    <col min="9220" max="9224" width="7.7109375" style="2" customWidth="1"/>
    <col min="9225" max="9225" width="4" style="2" customWidth="1"/>
    <col min="9226" max="9226" width="6" style="2" customWidth="1"/>
    <col min="9227" max="9227" width="0" style="2" hidden="1" customWidth="1"/>
    <col min="9228" max="9228" width="6" style="2" customWidth="1"/>
    <col min="9229" max="9229" width="0" style="2" hidden="1" customWidth="1"/>
    <col min="9230" max="9230" width="4.5703125" style="2" customWidth="1"/>
    <col min="9231" max="9231" width="0" style="2" hidden="1" customWidth="1"/>
    <col min="9232" max="9232" width="15.42578125" style="2" bestFit="1" customWidth="1"/>
    <col min="9233" max="9233" width="0" style="2" hidden="1" customWidth="1"/>
    <col min="9234" max="9234" width="9.140625" style="2"/>
    <col min="9235" max="9235" width="26" style="2" bestFit="1" customWidth="1"/>
    <col min="9236" max="9236" width="0" style="2" hidden="1" customWidth="1"/>
    <col min="9237" max="9237" width="18.28515625" style="2" bestFit="1" customWidth="1"/>
    <col min="9238" max="9245" width="6.7109375" style="2" customWidth="1"/>
    <col min="9246" max="9253" width="7.7109375" style="2" customWidth="1"/>
    <col min="9254" max="9472" width="9.140625" style="2"/>
    <col min="9473" max="9473" width="34.7109375" style="2" customWidth="1"/>
    <col min="9474" max="9474" width="21.140625" style="2" customWidth="1"/>
    <col min="9475" max="9475" width="8.5703125" style="2" customWidth="1"/>
    <col min="9476" max="9480" width="7.7109375" style="2" customWidth="1"/>
    <col min="9481" max="9481" width="4" style="2" customWidth="1"/>
    <col min="9482" max="9482" width="6" style="2" customWidth="1"/>
    <col min="9483" max="9483" width="0" style="2" hidden="1" customWidth="1"/>
    <col min="9484" max="9484" width="6" style="2" customWidth="1"/>
    <col min="9485" max="9485" width="0" style="2" hidden="1" customWidth="1"/>
    <col min="9486" max="9486" width="4.5703125" style="2" customWidth="1"/>
    <col min="9487" max="9487" width="0" style="2" hidden="1" customWidth="1"/>
    <col min="9488" max="9488" width="15.42578125" style="2" bestFit="1" customWidth="1"/>
    <col min="9489" max="9489" width="0" style="2" hidden="1" customWidth="1"/>
    <col min="9490" max="9490" width="9.140625" style="2"/>
    <col min="9491" max="9491" width="26" style="2" bestFit="1" customWidth="1"/>
    <col min="9492" max="9492" width="0" style="2" hidden="1" customWidth="1"/>
    <col min="9493" max="9493" width="18.28515625" style="2" bestFit="1" customWidth="1"/>
    <col min="9494" max="9501" width="6.7109375" style="2" customWidth="1"/>
    <col min="9502" max="9509" width="7.7109375" style="2" customWidth="1"/>
    <col min="9510" max="9728" width="9.140625" style="2"/>
    <col min="9729" max="9729" width="34.7109375" style="2" customWidth="1"/>
    <col min="9730" max="9730" width="21.140625" style="2" customWidth="1"/>
    <col min="9731" max="9731" width="8.5703125" style="2" customWidth="1"/>
    <col min="9732" max="9736" width="7.7109375" style="2" customWidth="1"/>
    <col min="9737" max="9737" width="4" style="2" customWidth="1"/>
    <col min="9738" max="9738" width="6" style="2" customWidth="1"/>
    <col min="9739" max="9739" width="0" style="2" hidden="1" customWidth="1"/>
    <col min="9740" max="9740" width="6" style="2" customWidth="1"/>
    <col min="9741" max="9741" width="0" style="2" hidden="1" customWidth="1"/>
    <col min="9742" max="9742" width="4.5703125" style="2" customWidth="1"/>
    <col min="9743" max="9743" width="0" style="2" hidden="1" customWidth="1"/>
    <col min="9744" max="9744" width="15.42578125" style="2" bestFit="1" customWidth="1"/>
    <col min="9745" max="9745" width="0" style="2" hidden="1" customWidth="1"/>
    <col min="9746" max="9746" width="9.140625" style="2"/>
    <col min="9747" max="9747" width="26" style="2" bestFit="1" customWidth="1"/>
    <col min="9748" max="9748" width="0" style="2" hidden="1" customWidth="1"/>
    <col min="9749" max="9749" width="18.28515625" style="2" bestFit="1" customWidth="1"/>
    <col min="9750" max="9757" width="6.7109375" style="2" customWidth="1"/>
    <col min="9758" max="9765" width="7.7109375" style="2" customWidth="1"/>
    <col min="9766" max="9984" width="9.140625" style="2"/>
    <col min="9985" max="9985" width="34.7109375" style="2" customWidth="1"/>
    <col min="9986" max="9986" width="21.140625" style="2" customWidth="1"/>
    <col min="9987" max="9987" width="8.5703125" style="2" customWidth="1"/>
    <col min="9988" max="9992" width="7.7109375" style="2" customWidth="1"/>
    <col min="9993" max="9993" width="4" style="2" customWidth="1"/>
    <col min="9994" max="9994" width="6" style="2" customWidth="1"/>
    <col min="9995" max="9995" width="0" style="2" hidden="1" customWidth="1"/>
    <col min="9996" max="9996" width="6" style="2" customWidth="1"/>
    <col min="9997" max="9997" width="0" style="2" hidden="1" customWidth="1"/>
    <col min="9998" max="9998" width="4.5703125" style="2" customWidth="1"/>
    <col min="9999" max="9999" width="0" style="2" hidden="1" customWidth="1"/>
    <col min="10000" max="10000" width="15.42578125" style="2" bestFit="1" customWidth="1"/>
    <col min="10001" max="10001" width="0" style="2" hidden="1" customWidth="1"/>
    <col min="10002" max="10002" width="9.140625" style="2"/>
    <col min="10003" max="10003" width="26" style="2" bestFit="1" customWidth="1"/>
    <col min="10004" max="10004" width="0" style="2" hidden="1" customWidth="1"/>
    <col min="10005" max="10005" width="18.28515625" style="2" bestFit="1" customWidth="1"/>
    <col min="10006" max="10013" width="6.7109375" style="2" customWidth="1"/>
    <col min="10014" max="10021" width="7.7109375" style="2" customWidth="1"/>
    <col min="10022" max="10240" width="9.140625" style="2"/>
    <col min="10241" max="10241" width="34.7109375" style="2" customWidth="1"/>
    <col min="10242" max="10242" width="21.140625" style="2" customWidth="1"/>
    <col min="10243" max="10243" width="8.5703125" style="2" customWidth="1"/>
    <col min="10244" max="10248" width="7.7109375" style="2" customWidth="1"/>
    <col min="10249" max="10249" width="4" style="2" customWidth="1"/>
    <col min="10250" max="10250" width="6" style="2" customWidth="1"/>
    <col min="10251" max="10251" width="0" style="2" hidden="1" customWidth="1"/>
    <col min="10252" max="10252" width="6" style="2" customWidth="1"/>
    <col min="10253" max="10253" width="0" style="2" hidden="1" customWidth="1"/>
    <col min="10254" max="10254" width="4.5703125" style="2" customWidth="1"/>
    <col min="10255" max="10255" width="0" style="2" hidden="1" customWidth="1"/>
    <col min="10256" max="10256" width="15.42578125" style="2" bestFit="1" customWidth="1"/>
    <col min="10257" max="10257" width="0" style="2" hidden="1" customWidth="1"/>
    <col min="10258" max="10258" width="9.140625" style="2"/>
    <col min="10259" max="10259" width="26" style="2" bestFit="1" customWidth="1"/>
    <col min="10260" max="10260" width="0" style="2" hidden="1" customWidth="1"/>
    <col min="10261" max="10261" width="18.28515625" style="2" bestFit="1" customWidth="1"/>
    <col min="10262" max="10269" width="6.7109375" style="2" customWidth="1"/>
    <col min="10270" max="10277" width="7.7109375" style="2" customWidth="1"/>
    <col min="10278" max="10496" width="9.140625" style="2"/>
    <col min="10497" max="10497" width="34.7109375" style="2" customWidth="1"/>
    <col min="10498" max="10498" width="21.140625" style="2" customWidth="1"/>
    <col min="10499" max="10499" width="8.5703125" style="2" customWidth="1"/>
    <col min="10500" max="10504" width="7.7109375" style="2" customWidth="1"/>
    <col min="10505" max="10505" width="4" style="2" customWidth="1"/>
    <col min="10506" max="10506" width="6" style="2" customWidth="1"/>
    <col min="10507" max="10507" width="0" style="2" hidden="1" customWidth="1"/>
    <col min="10508" max="10508" width="6" style="2" customWidth="1"/>
    <col min="10509" max="10509" width="0" style="2" hidden="1" customWidth="1"/>
    <col min="10510" max="10510" width="4.5703125" style="2" customWidth="1"/>
    <col min="10511" max="10511" width="0" style="2" hidden="1" customWidth="1"/>
    <col min="10512" max="10512" width="15.42578125" style="2" bestFit="1" customWidth="1"/>
    <col min="10513" max="10513" width="0" style="2" hidden="1" customWidth="1"/>
    <col min="10514" max="10514" width="9.140625" style="2"/>
    <col min="10515" max="10515" width="26" style="2" bestFit="1" customWidth="1"/>
    <col min="10516" max="10516" width="0" style="2" hidden="1" customWidth="1"/>
    <col min="10517" max="10517" width="18.28515625" style="2" bestFit="1" customWidth="1"/>
    <col min="10518" max="10525" width="6.7109375" style="2" customWidth="1"/>
    <col min="10526" max="10533" width="7.7109375" style="2" customWidth="1"/>
    <col min="10534" max="10752" width="9.140625" style="2"/>
    <col min="10753" max="10753" width="34.7109375" style="2" customWidth="1"/>
    <col min="10754" max="10754" width="21.140625" style="2" customWidth="1"/>
    <col min="10755" max="10755" width="8.5703125" style="2" customWidth="1"/>
    <col min="10756" max="10760" width="7.7109375" style="2" customWidth="1"/>
    <col min="10761" max="10761" width="4" style="2" customWidth="1"/>
    <col min="10762" max="10762" width="6" style="2" customWidth="1"/>
    <col min="10763" max="10763" width="0" style="2" hidden="1" customWidth="1"/>
    <col min="10764" max="10764" width="6" style="2" customWidth="1"/>
    <col min="10765" max="10765" width="0" style="2" hidden="1" customWidth="1"/>
    <col min="10766" max="10766" width="4.5703125" style="2" customWidth="1"/>
    <col min="10767" max="10767" width="0" style="2" hidden="1" customWidth="1"/>
    <col min="10768" max="10768" width="15.42578125" style="2" bestFit="1" customWidth="1"/>
    <col min="10769" max="10769" width="0" style="2" hidden="1" customWidth="1"/>
    <col min="10770" max="10770" width="9.140625" style="2"/>
    <col min="10771" max="10771" width="26" style="2" bestFit="1" customWidth="1"/>
    <col min="10772" max="10772" width="0" style="2" hidden="1" customWidth="1"/>
    <col min="10773" max="10773" width="18.28515625" style="2" bestFit="1" customWidth="1"/>
    <col min="10774" max="10781" width="6.7109375" style="2" customWidth="1"/>
    <col min="10782" max="10789" width="7.7109375" style="2" customWidth="1"/>
    <col min="10790" max="11008" width="9.140625" style="2"/>
    <col min="11009" max="11009" width="34.7109375" style="2" customWidth="1"/>
    <col min="11010" max="11010" width="21.140625" style="2" customWidth="1"/>
    <col min="11011" max="11011" width="8.5703125" style="2" customWidth="1"/>
    <col min="11012" max="11016" width="7.7109375" style="2" customWidth="1"/>
    <col min="11017" max="11017" width="4" style="2" customWidth="1"/>
    <col min="11018" max="11018" width="6" style="2" customWidth="1"/>
    <col min="11019" max="11019" width="0" style="2" hidden="1" customWidth="1"/>
    <col min="11020" max="11020" width="6" style="2" customWidth="1"/>
    <col min="11021" max="11021" width="0" style="2" hidden="1" customWidth="1"/>
    <col min="11022" max="11022" width="4.5703125" style="2" customWidth="1"/>
    <col min="11023" max="11023" width="0" style="2" hidden="1" customWidth="1"/>
    <col min="11024" max="11024" width="15.42578125" style="2" bestFit="1" customWidth="1"/>
    <col min="11025" max="11025" width="0" style="2" hidden="1" customWidth="1"/>
    <col min="11026" max="11026" width="9.140625" style="2"/>
    <col min="11027" max="11027" width="26" style="2" bestFit="1" customWidth="1"/>
    <col min="11028" max="11028" width="0" style="2" hidden="1" customWidth="1"/>
    <col min="11029" max="11029" width="18.28515625" style="2" bestFit="1" customWidth="1"/>
    <col min="11030" max="11037" width="6.7109375" style="2" customWidth="1"/>
    <col min="11038" max="11045" width="7.7109375" style="2" customWidth="1"/>
    <col min="11046" max="11264" width="9.140625" style="2"/>
    <col min="11265" max="11265" width="34.7109375" style="2" customWidth="1"/>
    <col min="11266" max="11266" width="21.140625" style="2" customWidth="1"/>
    <col min="11267" max="11267" width="8.5703125" style="2" customWidth="1"/>
    <col min="11268" max="11272" width="7.7109375" style="2" customWidth="1"/>
    <col min="11273" max="11273" width="4" style="2" customWidth="1"/>
    <col min="11274" max="11274" width="6" style="2" customWidth="1"/>
    <col min="11275" max="11275" width="0" style="2" hidden="1" customWidth="1"/>
    <col min="11276" max="11276" width="6" style="2" customWidth="1"/>
    <col min="11277" max="11277" width="0" style="2" hidden="1" customWidth="1"/>
    <col min="11278" max="11278" width="4.5703125" style="2" customWidth="1"/>
    <col min="11279" max="11279" width="0" style="2" hidden="1" customWidth="1"/>
    <col min="11280" max="11280" width="15.42578125" style="2" bestFit="1" customWidth="1"/>
    <col min="11281" max="11281" width="0" style="2" hidden="1" customWidth="1"/>
    <col min="11282" max="11282" width="9.140625" style="2"/>
    <col min="11283" max="11283" width="26" style="2" bestFit="1" customWidth="1"/>
    <col min="11284" max="11284" width="0" style="2" hidden="1" customWidth="1"/>
    <col min="11285" max="11285" width="18.28515625" style="2" bestFit="1" customWidth="1"/>
    <col min="11286" max="11293" width="6.7109375" style="2" customWidth="1"/>
    <col min="11294" max="11301" width="7.7109375" style="2" customWidth="1"/>
    <col min="11302" max="11520" width="9.140625" style="2"/>
    <col min="11521" max="11521" width="34.7109375" style="2" customWidth="1"/>
    <col min="11522" max="11522" width="21.140625" style="2" customWidth="1"/>
    <col min="11523" max="11523" width="8.5703125" style="2" customWidth="1"/>
    <col min="11524" max="11528" width="7.7109375" style="2" customWidth="1"/>
    <col min="11529" max="11529" width="4" style="2" customWidth="1"/>
    <col min="11530" max="11530" width="6" style="2" customWidth="1"/>
    <col min="11531" max="11531" width="0" style="2" hidden="1" customWidth="1"/>
    <col min="11532" max="11532" width="6" style="2" customWidth="1"/>
    <col min="11533" max="11533" width="0" style="2" hidden="1" customWidth="1"/>
    <col min="11534" max="11534" width="4.5703125" style="2" customWidth="1"/>
    <col min="11535" max="11535" width="0" style="2" hidden="1" customWidth="1"/>
    <col min="11536" max="11536" width="15.42578125" style="2" bestFit="1" customWidth="1"/>
    <col min="11537" max="11537" width="0" style="2" hidden="1" customWidth="1"/>
    <col min="11538" max="11538" width="9.140625" style="2"/>
    <col min="11539" max="11539" width="26" style="2" bestFit="1" customWidth="1"/>
    <col min="11540" max="11540" width="0" style="2" hidden="1" customWidth="1"/>
    <col min="11541" max="11541" width="18.28515625" style="2" bestFit="1" customWidth="1"/>
    <col min="11542" max="11549" width="6.7109375" style="2" customWidth="1"/>
    <col min="11550" max="11557" width="7.7109375" style="2" customWidth="1"/>
    <col min="11558" max="11776" width="9.140625" style="2"/>
    <col min="11777" max="11777" width="34.7109375" style="2" customWidth="1"/>
    <col min="11778" max="11778" width="21.140625" style="2" customWidth="1"/>
    <col min="11779" max="11779" width="8.5703125" style="2" customWidth="1"/>
    <col min="11780" max="11784" width="7.7109375" style="2" customWidth="1"/>
    <col min="11785" max="11785" width="4" style="2" customWidth="1"/>
    <col min="11786" max="11786" width="6" style="2" customWidth="1"/>
    <col min="11787" max="11787" width="0" style="2" hidden="1" customWidth="1"/>
    <col min="11788" max="11788" width="6" style="2" customWidth="1"/>
    <col min="11789" max="11789" width="0" style="2" hidden="1" customWidth="1"/>
    <col min="11790" max="11790" width="4.5703125" style="2" customWidth="1"/>
    <col min="11791" max="11791" width="0" style="2" hidden="1" customWidth="1"/>
    <col min="11792" max="11792" width="15.42578125" style="2" bestFit="1" customWidth="1"/>
    <col min="11793" max="11793" width="0" style="2" hidden="1" customWidth="1"/>
    <col min="11794" max="11794" width="9.140625" style="2"/>
    <col min="11795" max="11795" width="26" style="2" bestFit="1" customWidth="1"/>
    <col min="11796" max="11796" width="0" style="2" hidden="1" customWidth="1"/>
    <col min="11797" max="11797" width="18.28515625" style="2" bestFit="1" customWidth="1"/>
    <col min="11798" max="11805" width="6.7109375" style="2" customWidth="1"/>
    <col min="11806" max="11813" width="7.7109375" style="2" customWidth="1"/>
    <col min="11814" max="12032" width="9.140625" style="2"/>
    <col min="12033" max="12033" width="34.7109375" style="2" customWidth="1"/>
    <col min="12034" max="12034" width="21.140625" style="2" customWidth="1"/>
    <col min="12035" max="12035" width="8.5703125" style="2" customWidth="1"/>
    <col min="12036" max="12040" width="7.7109375" style="2" customWidth="1"/>
    <col min="12041" max="12041" width="4" style="2" customWidth="1"/>
    <col min="12042" max="12042" width="6" style="2" customWidth="1"/>
    <col min="12043" max="12043" width="0" style="2" hidden="1" customWidth="1"/>
    <col min="12044" max="12044" width="6" style="2" customWidth="1"/>
    <col min="12045" max="12045" width="0" style="2" hidden="1" customWidth="1"/>
    <col min="12046" max="12046" width="4.5703125" style="2" customWidth="1"/>
    <col min="12047" max="12047" width="0" style="2" hidden="1" customWidth="1"/>
    <col min="12048" max="12048" width="15.42578125" style="2" bestFit="1" customWidth="1"/>
    <col min="12049" max="12049" width="0" style="2" hidden="1" customWidth="1"/>
    <col min="12050" max="12050" width="9.140625" style="2"/>
    <col min="12051" max="12051" width="26" style="2" bestFit="1" customWidth="1"/>
    <col min="12052" max="12052" width="0" style="2" hidden="1" customWidth="1"/>
    <col min="12053" max="12053" width="18.28515625" style="2" bestFit="1" customWidth="1"/>
    <col min="12054" max="12061" width="6.7109375" style="2" customWidth="1"/>
    <col min="12062" max="12069" width="7.7109375" style="2" customWidth="1"/>
    <col min="12070" max="12288" width="9.140625" style="2"/>
    <col min="12289" max="12289" width="34.7109375" style="2" customWidth="1"/>
    <col min="12290" max="12290" width="21.140625" style="2" customWidth="1"/>
    <col min="12291" max="12291" width="8.5703125" style="2" customWidth="1"/>
    <col min="12292" max="12296" width="7.7109375" style="2" customWidth="1"/>
    <col min="12297" max="12297" width="4" style="2" customWidth="1"/>
    <col min="12298" max="12298" width="6" style="2" customWidth="1"/>
    <col min="12299" max="12299" width="0" style="2" hidden="1" customWidth="1"/>
    <col min="12300" max="12300" width="6" style="2" customWidth="1"/>
    <col min="12301" max="12301" width="0" style="2" hidden="1" customWidth="1"/>
    <col min="12302" max="12302" width="4.5703125" style="2" customWidth="1"/>
    <col min="12303" max="12303" width="0" style="2" hidden="1" customWidth="1"/>
    <col min="12304" max="12304" width="15.42578125" style="2" bestFit="1" customWidth="1"/>
    <col min="12305" max="12305" width="0" style="2" hidden="1" customWidth="1"/>
    <col min="12306" max="12306" width="9.140625" style="2"/>
    <col min="12307" max="12307" width="26" style="2" bestFit="1" customWidth="1"/>
    <col min="12308" max="12308" width="0" style="2" hidden="1" customWidth="1"/>
    <col min="12309" max="12309" width="18.28515625" style="2" bestFit="1" customWidth="1"/>
    <col min="12310" max="12317" width="6.7109375" style="2" customWidth="1"/>
    <col min="12318" max="12325" width="7.7109375" style="2" customWidth="1"/>
    <col min="12326" max="12544" width="9.140625" style="2"/>
    <col min="12545" max="12545" width="34.7109375" style="2" customWidth="1"/>
    <col min="12546" max="12546" width="21.140625" style="2" customWidth="1"/>
    <col min="12547" max="12547" width="8.5703125" style="2" customWidth="1"/>
    <col min="12548" max="12552" width="7.7109375" style="2" customWidth="1"/>
    <col min="12553" max="12553" width="4" style="2" customWidth="1"/>
    <col min="12554" max="12554" width="6" style="2" customWidth="1"/>
    <col min="12555" max="12555" width="0" style="2" hidden="1" customWidth="1"/>
    <col min="12556" max="12556" width="6" style="2" customWidth="1"/>
    <col min="12557" max="12557" width="0" style="2" hidden="1" customWidth="1"/>
    <col min="12558" max="12558" width="4.5703125" style="2" customWidth="1"/>
    <col min="12559" max="12559" width="0" style="2" hidden="1" customWidth="1"/>
    <col min="12560" max="12560" width="15.42578125" style="2" bestFit="1" customWidth="1"/>
    <col min="12561" max="12561" width="0" style="2" hidden="1" customWidth="1"/>
    <col min="12562" max="12562" width="9.140625" style="2"/>
    <col min="12563" max="12563" width="26" style="2" bestFit="1" customWidth="1"/>
    <col min="12564" max="12564" width="0" style="2" hidden="1" customWidth="1"/>
    <col min="12565" max="12565" width="18.28515625" style="2" bestFit="1" customWidth="1"/>
    <col min="12566" max="12573" width="6.7109375" style="2" customWidth="1"/>
    <col min="12574" max="12581" width="7.7109375" style="2" customWidth="1"/>
    <col min="12582" max="12800" width="9.140625" style="2"/>
    <col min="12801" max="12801" width="34.7109375" style="2" customWidth="1"/>
    <col min="12802" max="12802" width="21.140625" style="2" customWidth="1"/>
    <col min="12803" max="12803" width="8.5703125" style="2" customWidth="1"/>
    <col min="12804" max="12808" width="7.7109375" style="2" customWidth="1"/>
    <col min="12809" max="12809" width="4" style="2" customWidth="1"/>
    <col min="12810" max="12810" width="6" style="2" customWidth="1"/>
    <col min="12811" max="12811" width="0" style="2" hidden="1" customWidth="1"/>
    <col min="12812" max="12812" width="6" style="2" customWidth="1"/>
    <col min="12813" max="12813" width="0" style="2" hidden="1" customWidth="1"/>
    <col min="12814" max="12814" width="4.5703125" style="2" customWidth="1"/>
    <col min="12815" max="12815" width="0" style="2" hidden="1" customWidth="1"/>
    <col min="12816" max="12816" width="15.42578125" style="2" bestFit="1" customWidth="1"/>
    <col min="12817" max="12817" width="0" style="2" hidden="1" customWidth="1"/>
    <col min="12818" max="12818" width="9.140625" style="2"/>
    <col min="12819" max="12819" width="26" style="2" bestFit="1" customWidth="1"/>
    <col min="12820" max="12820" width="0" style="2" hidden="1" customWidth="1"/>
    <col min="12821" max="12821" width="18.28515625" style="2" bestFit="1" customWidth="1"/>
    <col min="12822" max="12829" width="6.7109375" style="2" customWidth="1"/>
    <col min="12830" max="12837" width="7.7109375" style="2" customWidth="1"/>
    <col min="12838" max="13056" width="9.140625" style="2"/>
    <col min="13057" max="13057" width="34.7109375" style="2" customWidth="1"/>
    <col min="13058" max="13058" width="21.140625" style="2" customWidth="1"/>
    <col min="13059" max="13059" width="8.5703125" style="2" customWidth="1"/>
    <col min="13060" max="13064" width="7.7109375" style="2" customWidth="1"/>
    <col min="13065" max="13065" width="4" style="2" customWidth="1"/>
    <col min="13066" max="13066" width="6" style="2" customWidth="1"/>
    <col min="13067" max="13067" width="0" style="2" hidden="1" customWidth="1"/>
    <col min="13068" max="13068" width="6" style="2" customWidth="1"/>
    <col min="13069" max="13069" width="0" style="2" hidden="1" customWidth="1"/>
    <col min="13070" max="13070" width="4.5703125" style="2" customWidth="1"/>
    <col min="13071" max="13071" width="0" style="2" hidden="1" customWidth="1"/>
    <col min="13072" max="13072" width="15.42578125" style="2" bestFit="1" customWidth="1"/>
    <col min="13073" max="13073" width="0" style="2" hidden="1" customWidth="1"/>
    <col min="13074" max="13074" width="9.140625" style="2"/>
    <col min="13075" max="13075" width="26" style="2" bestFit="1" customWidth="1"/>
    <col min="13076" max="13076" width="0" style="2" hidden="1" customWidth="1"/>
    <col min="13077" max="13077" width="18.28515625" style="2" bestFit="1" customWidth="1"/>
    <col min="13078" max="13085" width="6.7109375" style="2" customWidth="1"/>
    <col min="13086" max="13093" width="7.7109375" style="2" customWidth="1"/>
    <col min="13094" max="13312" width="9.140625" style="2"/>
    <col min="13313" max="13313" width="34.7109375" style="2" customWidth="1"/>
    <col min="13314" max="13314" width="21.140625" style="2" customWidth="1"/>
    <col min="13315" max="13315" width="8.5703125" style="2" customWidth="1"/>
    <col min="13316" max="13320" width="7.7109375" style="2" customWidth="1"/>
    <col min="13321" max="13321" width="4" style="2" customWidth="1"/>
    <col min="13322" max="13322" width="6" style="2" customWidth="1"/>
    <col min="13323" max="13323" width="0" style="2" hidden="1" customWidth="1"/>
    <col min="13324" max="13324" width="6" style="2" customWidth="1"/>
    <col min="13325" max="13325" width="0" style="2" hidden="1" customWidth="1"/>
    <col min="13326" max="13326" width="4.5703125" style="2" customWidth="1"/>
    <col min="13327" max="13327" width="0" style="2" hidden="1" customWidth="1"/>
    <col min="13328" max="13328" width="15.42578125" style="2" bestFit="1" customWidth="1"/>
    <col min="13329" max="13329" width="0" style="2" hidden="1" customWidth="1"/>
    <col min="13330" max="13330" width="9.140625" style="2"/>
    <col min="13331" max="13331" width="26" style="2" bestFit="1" customWidth="1"/>
    <col min="13332" max="13332" width="0" style="2" hidden="1" customWidth="1"/>
    <col min="13333" max="13333" width="18.28515625" style="2" bestFit="1" customWidth="1"/>
    <col min="13334" max="13341" width="6.7109375" style="2" customWidth="1"/>
    <col min="13342" max="13349" width="7.7109375" style="2" customWidth="1"/>
    <col min="13350" max="13568" width="9.140625" style="2"/>
    <col min="13569" max="13569" width="34.7109375" style="2" customWidth="1"/>
    <col min="13570" max="13570" width="21.140625" style="2" customWidth="1"/>
    <col min="13571" max="13571" width="8.5703125" style="2" customWidth="1"/>
    <col min="13572" max="13576" width="7.7109375" style="2" customWidth="1"/>
    <col min="13577" max="13577" width="4" style="2" customWidth="1"/>
    <col min="13578" max="13578" width="6" style="2" customWidth="1"/>
    <col min="13579" max="13579" width="0" style="2" hidden="1" customWidth="1"/>
    <col min="13580" max="13580" width="6" style="2" customWidth="1"/>
    <col min="13581" max="13581" width="0" style="2" hidden="1" customWidth="1"/>
    <col min="13582" max="13582" width="4.5703125" style="2" customWidth="1"/>
    <col min="13583" max="13583" width="0" style="2" hidden="1" customWidth="1"/>
    <col min="13584" max="13584" width="15.42578125" style="2" bestFit="1" customWidth="1"/>
    <col min="13585" max="13585" width="0" style="2" hidden="1" customWidth="1"/>
    <col min="13586" max="13586" width="9.140625" style="2"/>
    <col min="13587" max="13587" width="26" style="2" bestFit="1" customWidth="1"/>
    <col min="13588" max="13588" width="0" style="2" hidden="1" customWidth="1"/>
    <col min="13589" max="13589" width="18.28515625" style="2" bestFit="1" customWidth="1"/>
    <col min="13590" max="13597" width="6.7109375" style="2" customWidth="1"/>
    <col min="13598" max="13605" width="7.7109375" style="2" customWidth="1"/>
    <col min="13606" max="13824" width="9.140625" style="2"/>
    <col min="13825" max="13825" width="34.7109375" style="2" customWidth="1"/>
    <col min="13826" max="13826" width="21.140625" style="2" customWidth="1"/>
    <col min="13827" max="13827" width="8.5703125" style="2" customWidth="1"/>
    <col min="13828" max="13832" width="7.7109375" style="2" customWidth="1"/>
    <col min="13833" max="13833" width="4" style="2" customWidth="1"/>
    <col min="13834" max="13834" width="6" style="2" customWidth="1"/>
    <col min="13835" max="13835" width="0" style="2" hidden="1" customWidth="1"/>
    <col min="13836" max="13836" width="6" style="2" customWidth="1"/>
    <col min="13837" max="13837" width="0" style="2" hidden="1" customWidth="1"/>
    <col min="13838" max="13838" width="4.5703125" style="2" customWidth="1"/>
    <col min="13839" max="13839" width="0" style="2" hidden="1" customWidth="1"/>
    <col min="13840" max="13840" width="15.42578125" style="2" bestFit="1" customWidth="1"/>
    <col min="13841" max="13841" width="0" style="2" hidden="1" customWidth="1"/>
    <col min="13842" max="13842" width="9.140625" style="2"/>
    <col min="13843" max="13843" width="26" style="2" bestFit="1" customWidth="1"/>
    <col min="13844" max="13844" width="0" style="2" hidden="1" customWidth="1"/>
    <col min="13845" max="13845" width="18.28515625" style="2" bestFit="1" customWidth="1"/>
    <col min="13846" max="13853" width="6.7109375" style="2" customWidth="1"/>
    <col min="13854" max="13861" width="7.7109375" style="2" customWidth="1"/>
    <col min="13862" max="14080" width="9.140625" style="2"/>
    <col min="14081" max="14081" width="34.7109375" style="2" customWidth="1"/>
    <col min="14082" max="14082" width="21.140625" style="2" customWidth="1"/>
    <col min="14083" max="14083" width="8.5703125" style="2" customWidth="1"/>
    <col min="14084" max="14088" width="7.7109375" style="2" customWidth="1"/>
    <col min="14089" max="14089" width="4" style="2" customWidth="1"/>
    <col min="14090" max="14090" width="6" style="2" customWidth="1"/>
    <col min="14091" max="14091" width="0" style="2" hidden="1" customWidth="1"/>
    <col min="14092" max="14092" width="6" style="2" customWidth="1"/>
    <col min="14093" max="14093" width="0" style="2" hidden="1" customWidth="1"/>
    <col min="14094" max="14094" width="4.5703125" style="2" customWidth="1"/>
    <col min="14095" max="14095" width="0" style="2" hidden="1" customWidth="1"/>
    <col min="14096" max="14096" width="15.42578125" style="2" bestFit="1" customWidth="1"/>
    <col min="14097" max="14097" width="0" style="2" hidden="1" customWidth="1"/>
    <col min="14098" max="14098" width="9.140625" style="2"/>
    <col min="14099" max="14099" width="26" style="2" bestFit="1" customWidth="1"/>
    <col min="14100" max="14100" width="0" style="2" hidden="1" customWidth="1"/>
    <col min="14101" max="14101" width="18.28515625" style="2" bestFit="1" customWidth="1"/>
    <col min="14102" max="14109" width="6.7109375" style="2" customWidth="1"/>
    <col min="14110" max="14117" width="7.7109375" style="2" customWidth="1"/>
    <col min="14118" max="14336" width="9.140625" style="2"/>
    <col min="14337" max="14337" width="34.7109375" style="2" customWidth="1"/>
    <col min="14338" max="14338" width="21.140625" style="2" customWidth="1"/>
    <col min="14339" max="14339" width="8.5703125" style="2" customWidth="1"/>
    <col min="14340" max="14344" width="7.7109375" style="2" customWidth="1"/>
    <col min="14345" max="14345" width="4" style="2" customWidth="1"/>
    <col min="14346" max="14346" width="6" style="2" customWidth="1"/>
    <col min="14347" max="14347" width="0" style="2" hidden="1" customWidth="1"/>
    <col min="14348" max="14348" width="6" style="2" customWidth="1"/>
    <col min="14349" max="14349" width="0" style="2" hidden="1" customWidth="1"/>
    <col min="14350" max="14350" width="4.5703125" style="2" customWidth="1"/>
    <col min="14351" max="14351" width="0" style="2" hidden="1" customWidth="1"/>
    <col min="14352" max="14352" width="15.42578125" style="2" bestFit="1" customWidth="1"/>
    <col min="14353" max="14353" width="0" style="2" hidden="1" customWidth="1"/>
    <col min="14354" max="14354" width="9.140625" style="2"/>
    <col min="14355" max="14355" width="26" style="2" bestFit="1" customWidth="1"/>
    <col min="14356" max="14356" width="0" style="2" hidden="1" customWidth="1"/>
    <col min="14357" max="14357" width="18.28515625" style="2" bestFit="1" customWidth="1"/>
    <col min="14358" max="14365" width="6.7109375" style="2" customWidth="1"/>
    <col min="14366" max="14373" width="7.7109375" style="2" customWidth="1"/>
    <col min="14374" max="14592" width="9.140625" style="2"/>
    <col min="14593" max="14593" width="34.7109375" style="2" customWidth="1"/>
    <col min="14594" max="14594" width="21.140625" style="2" customWidth="1"/>
    <col min="14595" max="14595" width="8.5703125" style="2" customWidth="1"/>
    <col min="14596" max="14600" width="7.7109375" style="2" customWidth="1"/>
    <col min="14601" max="14601" width="4" style="2" customWidth="1"/>
    <col min="14602" max="14602" width="6" style="2" customWidth="1"/>
    <col min="14603" max="14603" width="0" style="2" hidden="1" customWidth="1"/>
    <col min="14604" max="14604" width="6" style="2" customWidth="1"/>
    <col min="14605" max="14605" width="0" style="2" hidden="1" customWidth="1"/>
    <col min="14606" max="14606" width="4.5703125" style="2" customWidth="1"/>
    <col min="14607" max="14607" width="0" style="2" hidden="1" customWidth="1"/>
    <col min="14608" max="14608" width="15.42578125" style="2" bestFit="1" customWidth="1"/>
    <col min="14609" max="14609" width="0" style="2" hidden="1" customWidth="1"/>
    <col min="14610" max="14610" width="9.140625" style="2"/>
    <col min="14611" max="14611" width="26" style="2" bestFit="1" customWidth="1"/>
    <col min="14612" max="14612" width="0" style="2" hidden="1" customWidth="1"/>
    <col min="14613" max="14613" width="18.28515625" style="2" bestFit="1" customWidth="1"/>
    <col min="14614" max="14621" width="6.7109375" style="2" customWidth="1"/>
    <col min="14622" max="14629" width="7.7109375" style="2" customWidth="1"/>
    <col min="14630" max="14848" width="9.140625" style="2"/>
    <col min="14849" max="14849" width="34.7109375" style="2" customWidth="1"/>
    <col min="14850" max="14850" width="21.140625" style="2" customWidth="1"/>
    <col min="14851" max="14851" width="8.5703125" style="2" customWidth="1"/>
    <col min="14852" max="14856" width="7.7109375" style="2" customWidth="1"/>
    <col min="14857" max="14857" width="4" style="2" customWidth="1"/>
    <col min="14858" max="14858" width="6" style="2" customWidth="1"/>
    <col min="14859" max="14859" width="0" style="2" hidden="1" customWidth="1"/>
    <col min="14860" max="14860" width="6" style="2" customWidth="1"/>
    <col min="14861" max="14861" width="0" style="2" hidden="1" customWidth="1"/>
    <col min="14862" max="14862" width="4.5703125" style="2" customWidth="1"/>
    <col min="14863" max="14863" width="0" style="2" hidden="1" customWidth="1"/>
    <col min="14864" max="14864" width="15.42578125" style="2" bestFit="1" customWidth="1"/>
    <col min="14865" max="14865" width="0" style="2" hidden="1" customWidth="1"/>
    <col min="14866" max="14866" width="9.140625" style="2"/>
    <col min="14867" max="14867" width="26" style="2" bestFit="1" customWidth="1"/>
    <col min="14868" max="14868" width="0" style="2" hidden="1" customWidth="1"/>
    <col min="14869" max="14869" width="18.28515625" style="2" bestFit="1" customWidth="1"/>
    <col min="14870" max="14877" width="6.7109375" style="2" customWidth="1"/>
    <col min="14878" max="14885" width="7.7109375" style="2" customWidth="1"/>
    <col min="14886" max="15104" width="9.140625" style="2"/>
    <col min="15105" max="15105" width="34.7109375" style="2" customWidth="1"/>
    <col min="15106" max="15106" width="21.140625" style="2" customWidth="1"/>
    <col min="15107" max="15107" width="8.5703125" style="2" customWidth="1"/>
    <col min="15108" max="15112" width="7.7109375" style="2" customWidth="1"/>
    <col min="15113" max="15113" width="4" style="2" customWidth="1"/>
    <col min="15114" max="15114" width="6" style="2" customWidth="1"/>
    <col min="15115" max="15115" width="0" style="2" hidden="1" customWidth="1"/>
    <col min="15116" max="15116" width="6" style="2" customWidth="1"/>
    <col min="15117" max="15117" width="0" style="2" hidden="1" customWidth="1"/>
    <col min="15118" max="15118" width="4.5703125" style="2" customWidth="1"/>
    <col min="15119" max="15119" width="0" style="2" hidden="1" customWidth="1"/>
    <col min="15120" max="15120" width="15.42578125" style="2" bestFit="1" customWidth="1"/>
    <col min="15121" max="15121" width="0" style="2" hidden="1" customWidth="1"/>
    <col min="15122" max="15122" width="9.140625" style="2"/>
    <col min="15123" max="15123" width="26" style="2" bestFit="1" customWidth="1"/>
    <col min="15124" max="15124" width="0" style="2" hidden="1" customWidth="1"/>
    <col min="15125" max="15125" width="18.28515625" style="2" bestFit="1" customWidth="1"/>
    <col min="15126" max="15133" width="6.7109375" style="2" customWidth="1"/>
    <col min="15134" max="15141" width="7.7109375" style="2" customWidth="1"/>
    <col min="15142" max="15360" width="9.140625" style="2"/>
    <col min="15361" max="15361" width="34.7109375" style="2" customWidth="1"/>
    <col min="15362" max="15362" width="21.140625" style="2" customWidth="1"/>
    <col min="15363" max="15363" width="8.5703125" style="2" customWidth="1"/>
    <col min="15364" max="15368" width="7.7109375" style="2" customWidth="1"/>
    <col min="15369" max="15369" width="4" style="2" customWidth="1"/>
    <col min="15370" max="15370" width="6" style="2" customWidth="1"/>
    <col min="15371" max="15371" width="0" style="2" hidden="1" customWidth="1"/>
    <col min="15372" max="15372" width="6" style="2" customWidth="1"/>
    <col min="15373" max="15373" width="0" style="2" hidden="1" customWidth="1"/>
    <col min="15374" max="15374" width="4.5703125" style="2" customWidth="1"/>
    <col min="15375" max="15375" width="0" style="2" hidden="1" customWidth="1"/>
    <col min="15376" max="15376" width="15.42578125" style="2" bestFit="1" customWidth="1"/>
    <col min="15377" max="15377" width="0" style="2" hidden="1" customWidth="1"/>
    <col min="15378" max="15378" width="9.140625" style="2"/>
    <col min="15379" max="15379" width="26" style="2" bestFit="1" customWidth="1"/>
    <col min="15380" max="15380" width="0" style="2" hidden="1" customWidth="1"/>
    <col min="15381" max="15381" width="18.28515625" style="2" bestFit="1" customWidth="1"/>
    <col min="15382" max="15389" width="6.7109375" style="2" customWidth="1"/>
    <col min="15390" max="15397" width="7.7109375" style="2" customWidth="1"/>
    <col min="15398" max="15616" width="9.140625" style="2"/>
    <col min="15617" max="15617" width="34.7109375" style="2" customWidth="1"/>
    <col min="15618" max="15618" width="21.140625" style="2" customWidth="1"/>
    <col min="15619" max="15619" width="8.5703125" style="2" customWidth="1"/>
    <col min="15620" max="15624" width="7.7109375" style="2" customWidth="1"/>
    <col min="15625" max="15625" width="4" style="2" customWidth="1"/>
    <col min="15626" max="15626" width="6" style="2" customWidth="1"/>
    <col min="15627" max="15627" width="0" style="2" hidden="1" customWidth="1"/>
    <col min="15628" max="15628" width="6" style="2" customWidth="1"/>
    <col min="15629" max="15629" width="0" style="2" hidden="1" customWidth="1"/>
    <col min="15630" max="15630" width="4.5703125" style="2" customWidth="1"/>
    <col min="15631" max="15631" width="0" style="2" hidden="1" customWidth="1"/>
    <col min="15632" max="15632" width="15.42578125" style="2" bestFit="1" customWidth="1"/>
    <col min="15633" max="15633" width="0" style="2" hidden="1" customWidth="1"/>
    <col min="15634" max="15634" width="9.140625" style="2"/>
    <col min="15635" max="15635" width="26" style="2" bestFit="1" customWidth="1"/>
    <col min="15636" max="15636" width="0" style="2" hidden="1" customWidth="1"/>
    <col min="15637" max="15637" width="18.28515625" style="2" bestFit="1" customWidth="1"/>
    <col min="15638" max="15645" width="6.7109375" style="2" customWidth="1"/>
    <col min="15646" max="15653" width="7.7109375" style="2" customWidth="1"/>
    <col min="15654" max="15872" width="9.140625" style="2"/>
    <col min="15873" max="15873" width="34.7109375" style="2" customWidth="1"/>
    <col min="15874" max="15874" width="21.140625" style="2" customWidth="1"/>
    <col min="15875" max="15875" width="8.5703125" style="2" customWidth="1"/>
    <col min="15876" max="15880" width="7.7109375" style="2" customWidth="1"/>
    <col min="15881" max="15881" width="4" style="2" customWidth="1"/>
    <col min="15882" max="15882" width="6" style="2" customWidth="1"/>
    <col min="15883" max="15883" width="0" style="2" hidden="1" customWidth="1"/>
    <col min="15884" max="15884" width="6" style="2" customWidth="1"/>
    <col min="15885" max="15885" width="0" style="2" hidden="1" customWidth="1"/>
    <col min="15886" max="15886" width="4.5703125" style="2" customWidth="1"/>
    <col min="15887" max="15887" width="0" style="2" hidden="1" customWidth="1"/>
    <col min="15888" max="15888" width="15.42578125" style="2" bestFit="1" customWidth="1"/>
    <col min="15889" max="15889" width="0" style="2" hidden="1" customWidth="1"/>
    <col min="15890" max="15890" width="9.140625" style="2"/>
    <col min="15891" max="15891" width="26" style="2" bestFit="1" customWidth="1"/>
    <col min="15892" max="15892" width="0" style="2" hidden="1" customWidth="1"/>
    <col min="15893" max="15893" width="18.28515625" style="2" bestFit="1" customWidth="1"/>
    <col min="15894" max="15901" width="6.7109375" style="2" customWidth="1"/>
    <col min="15902" max="15909" width="7.7109375" style="2" customWidth="1"/>
    <col min="15910" max="16128" width="9.140625" style="2"/>
    <col min="16129" max="16129" width="34.7109375" style="2" customWidth="1"/>
    <col min="16130" max="16130" width="21.140625" style="2" customWidth="1"/>
    <col min="16131" max="16131" width="8.5703125" style="2" customWidth="1"/>
    <col min="16132" max="16136" width="7.7109375" style="2" customWidth="1"/>
    <col min="16137" max="16137" width="4" style="2" customWidth="1"/>
    <col min="16138" max="16138" width="6" style="2" customWidth="1"/>
    <col min="16139" max="16139" width="0" style="2" hidden="1" customWidth="1"/>
    <col min="16140" max="16140" width="6" style="2" customWidth="1"/>
    <col min="16141" max="16141" width="0" style="2" hidden="1" customWidth="1"/>
    <col min="16142" max="16142" width="4.5703125" style="2" customWidth="1"/>
    <col min="16143" max="16143" width="0" style="2" hidden="1" customWidth="1"/>
    <col min="16144" max="16144" width="15.42578125" style="2" bestFit="1" customWidth="1"/>
    <col min="16145" max="16145" width="0" style="2" hidden="1" customWidth="1"/>
    <col min="16146" max="16146" width="9.140625" style="2"/>
    <col min="16147" max="16147" width="26" style="2" bestFit="1" customWidth="1"/>
    <col min="16148" max="16148" width="0" style="2" hidden="1" customWidth="1"/>
    <col min="16149" max="16149" width="18.28515625" style="2" bestFit="1" customWidth="1"/>
    <col min="16150" max="16157" width="6.7109375" style="2" customWidth="1"/>
    <col min="16158" max="16165" width="7.7109375" style="2" customWidth="1"/>
    <col min="16166" max="16384" width="9.140625" style="2"/>
  </cols>
  <sheetData>
    <row r="1" spans="1:23" ht="24.75" customHeight="1" thickBot="1">
      <c r="A1" s="1" t="s">
        <v>70</v>
      </c>
      <c r="J1" s="2"/>
      <c r="K1" s="2"/>
      <c r="L1" s="2"/>
      <c r="M1" s="2"/>
      <c r="N1" s="2"/>
      <c r="O1" s="2"/>
    </row>
    <row r="2" spans="1:23" ht="16.5" customHeight="1" thickBot="1">
      <c r="A2" s="11" t="s">
        <v>109</v>
      </c>
      <c r="B2" s="12"/>
      <c r="J2" s="2"/>
      <c r="K2" s="2"/>
      <c r="L2" s="2"/>
      <c r="M2" s="2"/>
      <c r="N2" s="2"/>
      <c r="O2" s="2"/>
    </row>
    <row r="3" spans="1:23" ht="18" customHeight="1" thickBot="1">
      <c r="A3" s="11"/>
      <c r="B3" s="14" t="s">
        <v>102</v>
      </c>
      <c r="J3" s="2"/>
      <c r="K3" s="2"/>
      <c r="L3" s="2"/>
      <c r="M3" s="2"/>
      <c r="N3" s="2"/>
      <c r="O3" s="2"/>
    </row>
    <row r="4" spans="1:23" ht="16.5" customHeight="1">
      <c r="A4" s="11" t="s">
        <v>72</v>
      </c>
      <c r="B4" s="15"/>
      <c r="C4" s="16"/>
      <c r="D4" s="17"/>
      <c r="J4" s="2"/>
      <c r="K4" s="2"/>
      <c r="L4" s="2"/>
      <c r="M4" s="2"/>
      <c r="N4" s="2"/>
      <c r="O4" s="2"/>
    </row>
    <row r="5" spans="1:23" ht="16.5" customHeight="1">
      <c r="A5" s="11" t="s">
        <v>73</v>
      </c>
      <c r="B5" s="18"/>
      <c r="C5" s="19"/>
      <c r="D5" s="20"/>
      <c r="J5" s="2"/>
      <c r="K5" s="2"/>
      <c r="L5" s="2"/>
      <c r="M5" s="2"/>
      <c r="N5" s="2"/>
      <c r="O5" s="2"/>
    </row>
    <row r="6" spans="1:23" ht="16.5" customHeight="1" thickBot="1">
      <c r="A6" s="11" t="s">
        <v>74</v>
      </c>
      <c r="B6" s="21"/>
      <c r="C6" s="22"/>
      <c r="D6" s="23"/>
      <c r="J6" s="2"/>
      <c r="K6" s="2"/>
      <c r="L6" s="2"/>
      <c r="M6" s="2"/>
      <c r="N6" s="2"/>
      <c r="O6" s="2"/>
    </row>
    <row r="7" spans="1:23" ht="16.5" customHeight="1" thickBot="1">
      <c r="A7" s="11" t="s">
        <v>75</v>
      </c>
      <c r="B7" s="24" t="str">
        <f ca="1">YEAR(TODAY())&amp;"-"&amp;IF(LEN(MONTH(TODAY()))&gt;1,MONTH(TODAY()),"0"&amp;MONTH(TODAY()))&amp;"-"&amp;DAY(TODAY())</f>
        <v>2021-06-17</v>
      </c>
      <c r="J7" s="2"/>
      <c r="K7" s="2"/>
      <c r="L7" s="2"/>
      <c r="M7" s="2"/>
      <c r="N7" s="2"/>
      <c r="O7" s="2"/>
    </row>
    <row r="8" spans="1:23" ht="49.7" customHeight="1">
      <c r="A8" s="25"/>
      <c r="B8" s="26"/>
      <c r="D8" s="50" t="s">
        <v>179</v>
      </c>
      <c r="E8" s="50" t="s">
        <v>180</v>
      </c>
      <c r="F8" s="27" t="s">
        <v>94</v>
      </c>
      <c r="J8" s="101" t="s">
        <v>0</v>
      </c>
      <c r="W8" s="52"/>
    </row>
    <row r="9" spans="1:23">
      <c r="A9" s="29"/>
      <c r="D9" s="30" t="s">
        <v>15</v>
      </c>
      <c r="E9" s="30" t="s">
        <v>16</v>
      </c>
      <c r="F9" s="30" t="s">
        <v>1</v>
      </c>
      <c r="J9" s="178" t="s">
        <v>209</v>
      </c>
      <c r="W9" s="55"/>
    </row>
    <row r="10" spans="1:23">
      <c r="A10" s="29" t="s">
        <v>76</v>
      </c>
      <c r="B10" s="102" t="s">
        <v>111</v>
      </c>
      <c r="C10" s="102" t="s">
        <v>110</v>
      </c>
      <c r="D10" s="31"/>
      <c r="E10" s="31">
        <v>90</v>
      </c>
      <c r="O10" s="32"/>
      <c r="P10" s="33"/>
      <c r="Q10" s="33"/>
      <c r="S10" s="34"/>
      <c r="T10" s="35"/>
      <c r="U10" s="36"/>
      <c r="W10" s="26"/>
    </row>
    <row r="11" spans="1:23">
      <c r="A11" s="37" t="s">
        <v>212</v>
      </c>
      <c r="B11" s="38" t="s">
        <v>213</v>
      </c>
      <c r="C11" s="39">
        <v>1</v>
      </c>
      <c r="D11" s="40"/>
      <c r="E11" s="40"/>
      <c r="F11" s="40"/>
      <c r="J11" s="41">
        <v>9.3000000000000007</v>
      </c>
      <c r="K11" s="106">
        <f t="shared" ref="K11:K20" si="0">SUM(D11:F11)*J11</f>
        <v>0</v>
      </c>
      <c r="L11" s="106"/>
      <c r="M11" s="107"/>
      <c r="N11" s="107"/>
      <c r="O11" s="108"/>
      <c r="Q11" s="110"/>
      <c r="R11" s="111"/>
      <c r="S11" s="112"/>
      <c r="T11" s="113"/>
      <c r="U11" s="114"/>
      <c r="W11" s="26"/>
    </row>
    <row r="12" spans="1:23">
      <c r="A12" s="37" t="s">
        <v>78</v>
      </c>
      <c r="B12" s="38" t="s">
        <v>3</v>
      </c>
      <c r="C12" s="39">
        <v>1</v>
      </c>
      <c r="D12" s="40"/>
      <c r="E12" s="40" t="s">
        <v>151</v>
      </c>
      <c r="F12" s="40"/>
      <c r="J12" s="41">
        <v>1.3</v>
      </c>
      <c r="K12" s="106">
        <f t="shared" si="0"/>
        <v>0</v>
      </c>
      <c r="L12" s="106"/>
      <c r="M12" s="107"/>
      <c r="N12" s="107"/>
      <c r="O12" s="108"/>
      <c r="Q12" s="110"/>
      <c r="R12" s="111"/>
      <c r="S12" s="112"/>
      <c r="T12" s="113"/>
      <c r="U12" s="114"/>
      <c r="W12" s="26"/>
    </row>
    <row r="13" spans="1:23">
      <c r="A13" s="37" t="s">
        <v>79</v>
      </c>
      <c r="B13" s="38" t="s">
        <v>5</v>
      </c>
      <c r="C13" s="39">
        <v>1</v>
      </c>
      <c r="D13" s="40"/>
      <c r="E13" s="40"/>
      <c r="F13" s="40"/>
      <c r="J13" s="41">
        <v>4.5</v>
      </c>
      <c r="K13" s="106">
        <f t="shared" si="0"/>
        <v>0</v>
      </c>
      <c r="L13" s="106"/>
      <c r="M13" s="107"/>
      <c r="N13" s="107"/>
      <c r="O13" s="108"/>
      <c r="Q13" s="110"/>
      <c r="R13" s="111"/>
      <c r="S13" s="112"/>
      <c r="T13" s="113"/>
      <c r="U13" s="114"/>
      <c r="W13" s="26"/>
    </row>
    <row r="14" spans="1:23">
      <c r="A14" s="37" t="s">
        <v>80</v>
      </c>
      <c r="B14" s="38" t="s">
        <v>6</v>
      </c>
      <c r="C14" s="39">
        <v>1</v>
      </c>
      <c r="D14" s="40"/>
      <c r="E14" s="40"/>
      <c r="F14" s="40"/>
      <c r="J14" s="41">
        <v>5.83</v>
      </c>
      <c r="K14" s="106">
        <f t="shared" si="0"/>
        <v>0</v>
      </c>
      <c r="L14" s="106"/>
      <c r="M14" s="107"/>
      <c r="N14" s="107"/>
      <c r="O14" s="108"/>
      <c r="Q14" s="110"/>
      <c r="R14" s="111"/>
      <c r="S14" s="112"/>
      <c r="T14" s="113"/>
      <c r="U14" s="114"/>
      <c r="W14" s="26"/>
    </row>
    <row r="15" spans="1:23">
      <c r="A15" s="37" t="s">
        <v>81</v>
      </c>
      <c r="B15" s="38" t="s">
        <v>7</v>
      </c>
      <c r="C15" s="39">
        <v>1</v>
      </c>
      <c r="D15" s="40"/>
      <c r="E15" s="40"/>
      <c r="F15" s="40"/>
      <c r="J15" s="41">
        <v>9.61</v>
      </c>
      <c r="K15" s="106">
        <f t="shared" si="0"/>
        <v>0</v>
      </c>
      <c r="L15" s="106"/>
      <c r="M15" s="107"/>
      <c r="N15" s="107"/>
      <c r="O15" s="108"/>
      <c r="Q15" s="110"/>
      <c r="R15" s="111"/>
      <c r="S15" s="112"/>
      <c r="T15" s="113"/>
      <c r="U15" s="114"/>
      <c r="W15" s="26"/>
    </row>
    <row r="16" spans="1:23">
      <c r="A16" s="37" t="s">
        <v>82</v>
      </c>
      <c r="B16" s="38" t="s">
        <v>8</v>
      </c>
      <c r="C16" s="39">
        <v>1</v>
      </c>
      <c r="D16" s="40"/>
      <c r="E16" s="40"/>
      <c r="F16" s="40"/>
      <c r="J16" s="41">
        <v>9.61</v>
      </c>
      <c r="K16" s="106">
        <f t="shared" si="0"/>
        <v>0</v>
      </c>
      <c r="L16" s="106"/>
      <c r="M16" s="107"/>
      <c r="N16" s="107"/>
      <c r="O16" s="108"/>
      <c r="Q16" s="110"/>
      <c r="R16" s="111"/>
      <c r="S16" s="112"/>
      <c r="T16" s="113"/>
      <c r="U16" s="114"/>
      <c r="W16" s="26"/>
    </row>
    <row r="17" spans="1:27">
      <c r="A17" s="37" t="s">
        <v>216</v>
      </c>
      <c r="B17" s="38" t="s">
        <v>9</v>
      </c>
      <c r="C17" s="39">
        <v>1</v>
      </c>
      <c r="D17" s="40"/>
      <c r="E17" s="40"/>
      <c r="F17" s="40"/>
      <c r="J17" s="41">
        <v>28.81</v>
      </c>
      <c r="K17" s="106">
        <f t="shared" si="0"/>
        <v>0</v>
      </c>
      <c r="L17" s="106"/>
      <c r="M17" s="107"/>
      <c r="N17" s="107"/>
      <c r="O17" s="108"/>
      <c r="Q17" s="110"/>
      <c r="R17" s="111"/>
      <c r="S17" s="112"/>
      <c r="T17" s="113"/>
      <c r="U17" s="114"/>
      <c r="W17" s="26"/>
    </row>
    <row r="18" spans="1:27">
      <c r="A18" s="37" t="s">
        <v>217</v>
      </c>
      <c r="B18" s="38" t="s">
        <v>10</v>
      </c>
      <c r="C18" s="39">
        <v>1</v>
      </c>
      <c r="D18" s="40"/>
      <c r="E18" s="40"/>
      <c r="F18" s="40"/>
      <c r="J18" s="41">
        <v>28.81</v>
      </c>
      <c r="K18" s="106">
        <f t="shared" si="0"/>
        <v>0</v>
      </c>
      <c r="L18" s="106"/>
      <c r="M18" s="107"/>
      <c r="N18" s="107"/>
      <c r="O18" s="108"/>
      <c r="Q18" s="110"/>
      <c r="R18" s="111"/>
      <c r="S18" s="112"/>
      <c r="T18" s="113"/>
      <c r="U18" s="114"/>
      <c r="W18" s="26"/>
    </row>
    <row r="19" spans="1:27">
      <c r="A19" s="37" t="s">
        <v>85</v>
      </c>
      <c r="B19" s="38" t="s">
        <v>11</v>
      </c>
      <c r="C19" s="39">
        <v>1</v>
      </c>
      <c r="D19" s="40"/>
      <c r="E19" s="40"/>
      <c r="F19" s="40"/>
      <c r="J19" s="41">
        <v>7.03</v>
      </c>
      <c r="K19" s="106">
        <f t="shared" si="0"/>
        <v>0</v>
      </c>
      <c r="L19" s="106"/>
      <c r="M19" s="107"/>
      <c r="N19" s="107"/>
      <c r="O19" s="108"/>
      <c r="Q19" s="110"/>
      <c r="R19" s="111"/>
      <c r="S19" s="112"/>
      <c r="T19" s="113"/>
      <c r="U19" s="114"/>
      <c r="W19" s="26"/>
    </row>
    <row r="20" spans="1:27">
      <c r="A20" s="37" t="s">
        <v>86</v>
      </c>
      <c r="B20" s="38" t="s">
        <v>199</v>
      </c>
      <c r="C20" s="39">
        <v>1</v>
      </c>
      <c r="D20" s="40"/>
      <c r="E20" s="40"/>
      <c r="F20" s="40"/>
      <c r="J20" s="41">
        <v>3.04</v>
      </c>
      <c r="K20" s="106">
        <f t="shared" si="0"/>
        <v>0</v>
      </c>
      <c r="L20" s="106"/>
      <c r="M20" s="107"/>
      <c r="N20" s="107"/>
      <c r="O20" s="108"/>
      <c r="Q20" s="110"/>
      <c r="R20" s="111"/>
      <c r="S20" s="112"/>
      <c r="T20" s="113"/>
      <c r="U20" s="114"/>
      <c r="W20" s="26"/>
    </row>
    <row r="21" spans="1:27">
      <c r="A21" s="37" t="s">
        <v>87</v>
      </c>
      <c r="B21" s="38" t="s">
        <v>200</v>
      </c>
      <c r="C21" s="39">
        <v>1</v>
      </c>
      <c r="D21" s="40"/>
      <c r="E21" s="40"/>
      <c r="F21" s="40"/>
      <c r="J21" s="41">
        <v>3.04</v>
      </c>
      <c r="K21" s="106">
        <f>SUM(D21:F21)*J21</f>
        <v>0</v>
      </c>
      <c r="L21" s="106"/>
      <c r="M21" s="107"/>
      <c r="N21" s="107"/>
      <c r="O21" s="108"/>
      <c r="Q21" s="110"/>
      <c r="R21" s="111"/>
      <c r="S21" s="112"/>
      <c r="T21" s="113"/>
      <c r="U21" s="114"/>
      <c r="W21" s="26"/>
    </row>
    <row r="22" spans="1:27">
      <c r="A22" s="29" t="s">
        <v>88</v>
      </c>
      <c r="B22" s="26"/>
      <c r="C22" s="46"/>
      <c r="D22" s="47"/>
      <c r="E22" s="47">
        <v>50</v>
      </c>
      <c r="K22" s="106"/>
      <c r="L22" s="106"/>
      <c r="M22" s="107"/>
      <c r="N22" s="107"/>
      <c r="O22" s="108"/>
      <c r="Q22" s="110"/>
      <c r="R22" s="111"/>
      <c r="S22" s="112"/>
      <c r="T22" s="113"/>
      <c r="U22" s="114"/>
      <c r="W22" s="26"/>
    </row>
    <row r="23" spans="1:27">
      <c r="A23" s="37" t="s">
        <v>215</v>
      </c>
      <c r="B23" s="38" t="s">
        <v>214</v>
      </c>
      <c r="C23" s="39">
        <v>1</v>
      </c>
      <c r="D23" s="40"/>
      <c r="E23" s="40"/>
      <c r="F23" s="40"/>
      <c r="J23" s="41">
        <v>9</v>
      </c>
      <c r="K23" s="106">
        <f>SUM(D23:F23)*J23</f>
        <v>0</v>
      </c>
      <c r="L23" s="106"/>
      <c r="M23" s="107"/>
      <c r="N23" s="107"/>
      <c r="O23" s="108"/>
      <c r="Q23" s="110"/>
      <c r="R23" s="111"/>
      <c r="S23" s="112"/>
      <c r="T23" s="113"/>
      <c r="U23" s="114"/>
      <c r="W23" s="26"/>
    </row>
    <row r="24" spans="1:27">
      <c r="A24" s="37" t="s">
        <v>91</v>
      </c>
      <c r="B24" s="38" t="s">
        <v>12</v>
      </c>
      <c r="C24" s="39">
        <v>1</v>
      </c>
      <c r="D24" s="40"/>
      <c r="E24" s="40"/>
      <c r="F24" s="40"/>
      <c r="J24" s="41">
        <v>2.95</v>
      </c>
      <c r="K24" s="106">
        <f t="shared" ref="K24:K25" si="1">SUM(D24:F24)*J24</f>
        <v>0</v>
      </c>
      <c r="L24" s="106"/>
      <c r="M24" s="107"/>
      <c r="N24" s="107"/>
      <c r="O24" s="108"/>
      <c r="Q24" s="110"/>
      <c r="R24" s="111"/>
      <c r="S24" s="112"/>
      <c r="T24" s="113"/>
      <c r="U24" s="114"/>
      <c r="W24" s="26"/>
    </row>
    <row r="25" spans="1:27">
      <c r="A25" s="37" t="s">
        <v>92</v>
      </c>
      <c r="B25" s="38" t="s">
        <v>201</v>
      </c>
      <c r="C25" s="39">
        <v>1</v>
      </c>
      <c r="D25" s="40"/>
      <c r="E25" s="40"/>
      <c r="F25" s="40"/>
      <c r="J25" s="41">
        <v>4.08</v>
      </c>
      <c r="K25" s="106">
        <f t="shared" si="1"/>
        <v>0</v>
      </c>
      <c r="L25" s="106"/>
      <c r="M25" s="107"/>
      <c r="N25" s="107"/>
      <c r="O25" s="108"/>
      <c r="Q25" s="110"/>
      <c r="R25" s="111"/>
      <c r="S25" s="112"/>
      <c r="T25" s="113"/>
      <c r="U25" s="114"/>
      <c r="W25" s="26"/>
    </row>
    <row r="26" spans="1:27">
      <c r="A26" s="37" t="s">
        <v>132</v>
      </c>
      <c r="B26" s="38" t="s">
        <v>13</v>
      </c>
      <c r="C26" s="39">
        <v>1</v>
      </c>
      <c r="D26" s="88"/>
      <c r="E26" s="88"/>
      <c r="F26" s="40"/>
      <c r="J26" s="41">
        <v>2.42</v>
      </c>
      <c r="K26" s="106">
        <f>SUM(F26)*J26</f>
        <v>0</v>
      </c>
      <c r="L26" s="106"/>
      <c r="M26" s="107"/>
      <c r="N26" s="107"/>
      <c r="O26" s="108"/>
      <c r="Q26" s="110"/>
      <c r="R26" s="111"/>
      <c r="S26" s="112"/>
      <c r="T26" s="113"/>
      <c r="U26" s="114"/>
      <c r="W26" s="26"/>
    </row>
    <row r="27" spans="1:27">
      <c r="A27" s="37" t="s">
        <v>131</v>
      </c>
      <c r="B27" s="38" t="s">
        <v>14</v>
      </c>
      <c r="C27" s="39">
        <v>1</v>
      </c>
      <c r="D27" s="48"/>
      <c r="E27" s="48"/>
      <c r="F27" s="48"/>
      <c r="J27" s="41">
        <v>3.97</v>
      </c>
      <c r="K27" s="106">
        <f>SUM(D27:F27)*J27</f>
        <v>0</v>
      </c>
      <c r="L27" s="106"/>
      <c r="M27" s="107"/>
      <c r="N27" s="107"/>
      <c r="O27" s="108"/>
      <c r="Q27" s="110"/>
      <c r="R27" s="111"/>
      <c r="S27" s="112"/>
      <c r="T27" s="113"/>
      <c r="U27" s="114"/>
      <c r="W27" s="26"/>
    </row>
    <row r="28" spans="1:27">
      <c r="K28" s="106">
        <f t="shared" ref="K28" si="2">SUM(D28:G28)*J28</f>
        <v>0</v>
      </c>
      <c r="L28" s="106"/>
      <c r="M28" s="107"/>
      <c r="N28" s="107"/>
      <c r="O28" s="108"/>
      <c r="Q28" s="109"/>
      <c r="R28" s="111"/>
      <c r="S28" s="112"/>
      <c r="T28" s="113"/>
      <c r="U28" s="114"/>
      <c r="W28" s="26"/>
    </row>
    <row r="29" spans="1:27" ht="54" customHeight="1">
      <c r="A29" s="49"/>
      <c r="B29" s="49"/>
      <c r="C29" s="102"/>
      <c r="D29" s="50" t="s">
        <v>96</v>
      </c>
      <c r="E29" s="50" t="s">
        <v>98</v>
      </c>
      <c r="F29" s="50" t="s">
        <v>95</v>
      </c>
      <c r="G29" s="50" t="s">
        <v>100</v>
      </c>
      <c r="H29" s="51"/>
      <c r="I29" s="52"/>
      <c r="J29" s="28" t="s">
        <v>0</v>
      </c>
      <c r="K29" s="106"/>
      <c r="L29" s="115"/>
      <c r="M29" s="107"/>
      <c r="N29" s="107"/>
      <c r="O29" s="108"/>
      <c r="Q29" s="109"/>
      <c r="R29" s="111"/>
      <c r="S29" s="112"/>
      <c r="T29" s="113"/>
      <c r="U29" s="114"/>
      <c r="W29" s="52"/>
      <c r="X29" s="66"/>
      <c r="Y29" s="66"/>
      <c r="Z29" s="66"/>
      <c r="AA29" s="52"/>
    </row>
    <row r="30" spans="1:27">
      <c r="A30" s="53"/>
      <c r="D30" s="30" t="s">
        <v>15</v>
      </c>
      <c r="E30" s="30" t="s">
        <v>16</v>
      </c>
      <c r="F30" s="30" t="s">
        <v>1</v>
      </c>
      <c r="G30" s="30" t="s">
        <v>17</v>
      </c>
      <c r="H30" s="54"/>
      <c r="I30" s="55"/>
      <c r="J30" s="178" t="s">
        <v>208</v>
      </c>
      <c r="K30" s="106"/>
      <c r="L30" s="117"/>
      <c r="M30" s="107"/>
      <c r="N30" s="107"/>
      <c r="O30" s="108"/>
      <c r="Q30" s="109"/>
      <c r="R30" s="111"/>
      <c r="S30" s="112"/>
      <c r="T30" s="113"/>
      <c r="U30" s="114"/>
      <c r="W30" s="55"/>
      <c r="X30" s="55"/>
      <c r="Y30" s="55"/>
      <c r="Z30" s="55"/>
      <c r="AA30" s="55"/>
    </row>
    <row r="31" spans="1:27">
      <c r="A31" s="29" t="s">
        <v>76</v>
      </c>
      <c r="B31" s="102" t="s">
        <v>111</v>
      </c>
      <c r="C31" s="102" t="s">
        <v>110</v>
      </c>
      <c r="D31" s="197">
        <v>110</v>
      </c>
      <c r="E31" s="197"/>
      <c r="F31" s="197"/>
      <c r="G31" s="197"/>
      <c r="H31" s="31"/>
      <c r="I31" s="31"/>
      <c r="K31" s="106"/>
      <c r="L31" s="106"/>
      <c r="M31" s="107"/>
      <c r="N31" s="107"/>
      <c r="O31" s="108"/>
      <c r="Q31" s="109"/>
      <c r="R31" s="111"/>
      <c r="S31" s="112"/>
      <c r="T31" s="113"/>
      <c r="U31" s="114"/>
      <c r="W31" s="26"/>
    </row>
    <row r="32" spans="1:27">
      <c r="A32" s="37" t="s">
        <v>230</v>
      </c>
      <c r="B32" s="56" t="s">
        <v>18</v>
      </c>
      <c r="C32" s="39">
        <v>1</v>
      </c>
      <c r="D32" s="48"/>
      <c r="E32" s="48"/>
      <c r="F32" s="48"/>
      <c r="G32" s="48"/>
      <c r="H32" s="57"/>
      <c r="I32" s="44"/>
      <c r="J32" s="58">
        <v>12.35</v>
      </c>
      <c r="K32" s="106">
        <f>SUM(D32:G32)*J32</f>
        <v>0</v>
      </c>
      <c r="L32" s="118"/>
      <c r="M32" s="107"/>
      <c r="N32" s="107"/>
      <c r="O32" s="108"/>
      <c r="Q32" s="110"/>
      <c r="R32" s="111"/>
      <c r="S32" s="112"/>
      <c r="T32" s="113"/>
      <c r="U32" s="114"/>
      <c r="W32" s="26"/>
    </row>
    <row r="33" spans="1:23">
      <c r="A33" s="37" t="s">
        <v>78</v>
      </c>
      <c r="B33" s="38" t="s">
        <v>19</v>
      </c>
      <c r="C33" s="39">
        <v>1</v>
      </c>
      <c r="D33" s="48"/>
      <c r="E33" s="48"/>
      <c r="F33" s="48"/>
      <c r="G33" s="48"/>
      <c r="H33" s="57"/>
      <c r="I33" s="44"/>
      <c r="J33" s="58">
        <v>2.0699999999999998</v>
      </c>
      <c r="K33" s="106">
        <f t="shared" ref="K33:K49" si="3">SUM(D33:G33)*J33</f>
        <v>0</v>
      </c>
      <c r="L33" s="118"/>
      <c r="M33" s="107"/>
      <c r="N33" s="107"/>
      <c r="O33" s="108"/>
      <c r="Q33" s="110"/>
      <c r="R33" s="111"/>
      <c r="S33" s="112"/>
      <c r="T33" s="113"/>
      <c r="U33" s="114"/>
      <c r="W33" s="26"/>
    </row>
    <row r="34" spans="1:23">
      <c r="A34" s="37" t="s">
        <v>104</v>
      </c>
      <c r="B34" s="38" t="s">
        <v>20</v>
      </c>
      <c r="C34" s="39">
        <v>1</v>
      </c>
      <c r="D34" s="48"/>
      <c r="E34" s="48"/>
      <c r="F34" s="48"/>
      <c r="G34" s="48"/>
      <c r="H34" s="57"/>
      <c r="I34" s="44"/>
      <c r="J34" s="58">
        <v>3.43</v>
      </c>
      <c r="K34" s="106">
        <f t="shared" si="3"/>
        <v>0</v>
      </c>
      <c r="L34" s="118"/>
      <c r="M34" s="107"/>
      <c r="N34" s="107"/>
      <c r="O34" s="108"/>
      <c r="Q34" s="110"/>
      <c r="R34" s="111"/>
      <c r="S34" s="112"/>
      <c r="T34" s="113"/>
      <c r="U34" s="114"/>
      <c r="W34" s="26"/>
    </row>
    <row r="35" spans="1:23">
      <c r="A35" s="37" t="s">
        <v>79</v>
      </c>
      <c r="B35" s="38" t="s">
        <v>21</v>
      </c>
      <c r="C35" s="39">
        <v>1</v>
      </c>
      <c r="D35" s="48"/>
      <c r="E35" s="48"/>
      <c r="F35" s="48"/>
      <c r="G35" s="48"/>
      <c r="H35" s="57"/>
      <c r="I35" s="44"/>
      <c r="J35" s="58">
        <v>3.8</v>
      </c>
      <c r="K35" s="106">
        <f t="shared" si="3"/>
        <v>0</v>
      </c>
      <c r="L35" s="118"/>
      <c r="M35" s="107"/>
      <c r="N35" s="107"/>
      <c r="O35" s="108"/>
      <c r="Q35" s="110"/>
      <c r="R35" s="111"/>
      <c r="S35" s="112"/>
      <c r="T35" s="113"/>
      <c r="U35" s="114"/>
      <c r="W35" s="26"/>
    </row>
    <row r="36" spans="1:23">
      <c r="A36" s="42" t="s">
        <v>80</v>
      </c>
      <c r="B36" s="38" t="s">
        <v>22</v>
      </c>
      <c r="C36" s="39">
        <v>1</v>
      </c>
      <c r="D36" s="48"/>
      <c r="E36" s="48"/>
      <c r="F36" s="48"/>
      <c r="G36" s="48"/>
      <c r="H36" s="57"/>
      <c r="I36" s="44"/>
      <c r="J36" s="58">
        <v>8.61</v>
      </c>
      <c r="K36" s="106">
        <f t="shared" si="3"/>
        <v>0</v>
      </c>
      <c r="L36" s="118"/>
      <c r="M36" s="107"/>
      <c r="N36" s="107"/>
      <c r="O36" s="108"/>
      <c r="Q36" s="110"/>
      <c r="R36" s="111"/>
      <c r="S36" s="112"/>
      <c r="T36" s="113"/>
      <c r="U36" s="114"/>
      <c r="W36" s="26"/>
    </row>
    <row r="37" spans="1:23">
      <c r="A37" s="37" t="s">
        <v>81</v>
      </c>
      <c r="B37" s="38" t="s">
        <v>23</v>
      </c>
      <c r="C37" s="39">
        <v>1</v>
      </c>
      <c r="D37" s="48"/>
      <c r="E37" s="48"/>
      <c r="F37" s="48"/>
      <c r="G37" s="48"/>
      <c r="H37" s="57"/>
      <c r="I37" s="44"/>
      <c r="J37" s="58">
        <v>8.7799999999999994</v>
      </c>
      <c r="K37" s="106">
        <f t="shared" si="3"/>
        <v>0</v>
      </c>
      <c r="L37" s="118"/>
      <c r="M37" s="107"/>
      <c r="N37" s="107"/>
      <c r="O37" s="108"/>
      <c r="Q37" s="110"/>
      <c r="R37" s="111"/>
      <c r="S37" s="112"/>
      <c r="T37" s="113"/>
      <c r="U37" s="114"/>
      <c r="W37" s="26"/>
    </row>
    <row r="38" spans="1:23">
      <c r="A38" s="37" t="s">
        <v>82</v>
      </c>
      <c r="B38" s="38" t="s">
        <v>24</v>
      </c>
      <c r="C38" s="39">
        <v>1</v>
      </c>
      <c r="D38" s="48"/>
      <c r="E38" s="48"/>
      <c r="F38" s="48"/>
      <c r="G38" s="48"/>
      <c r="H38" s="57"/>
      <c r="I38" s="44"/>
      <c r="J38" s="58">
        <v>8.7799999999999994</v>
      </c>
      <c r="K38" s="106">
        <f t="shared" si="3"/>
        <v>0</v>
      </c>
      <c r="L38" s="118"/>
      <c r="M38" s="107"/>
      <c r="N38" s="108"/>
      <c r="O38" s="7"/>
      <c r="P38" s="110"/>
      <c r="Q38" s="111"/>
      <c r="R38" s="112"/>
      <c r="S38" s="113"/>
      <c r="T38" s="114"/>
      <c r="U38" s="2"/>
      <c r="V38" s="26"/>
    </row>
    <row r="39" spans="1:23">
      <c r="A39" s="37" t="s">
        <v>83</v>
      </c>
      <c r="B39" s="38" t="s">
        <v>25</v>
      </c>
      <c r="C39" s="39">
        <v>1</v>
      </c>
      <c r="D39" s="48"/>
      <c r="E39" s="48"/>
      <c r="F39" s="48"/>
      <c r="G39" s="48"/>
      <c r="H39" s="57"/>
      <c r="I39" s="44"/>
      <c r="J39" s="58">
        <v>30.18</v>
      </c>
      <c r="K39" s="106">
        <f t="shared" si="3"/>
        <v>0</v>
      </c>
      <c r="L39" s="118"/>
      <c r="M39" s="107"/>
      <c r="N39" s="108"/>
      <c r="O39" s="7"/>
      <c r="P39" s="110"/>
      <c r="Q39" s="111"/>
      <c r="R39" s="112"/>
      <c r="S39" s="113"/>
      <c r="T39" s="114"/>
      <c r="U39" s="2"/>
      <c r="V39" s="26"/>
    </row>
    <row r="40" spans="1:23">
      <c r="A40" s="37" t="s">
        <v>84</v>
      </c>
      <c r="B40" s="38" t="s">
        <v>26</v>
      </c>
      <c r="C40" s="39">
        <v>1</v>
      </c>
      <c r="D40" s="48"/>
      <c r="E40" s="48"/>
      <c r="F40" s="48"/>
      <c r="G40" s="48"/>
      <c r="H40" s="57"/>
      <c r="I40" s="44"/>
      <c r="J40" s="58">
        <v>30.18</v>
      </c>
      <c r="K40" s="106">
        <f t="shared" si="3"/>
        <v>0</v>
      </c>
      <c r="L40" s="118"/>
      <c r="M40" s="107"/>
      <c r="N40" s="108"/>
      <c r="O40" s="7"/>
      <c r="P40" s="110"/>
      <c r="Q40" s="111"/>
      <c r="R40" s="112"/>
      <c r="S40" s="113"/>
      <c r="T40" s="114"/>
      <c r="U40" s="2"/>
      <c r="V40" s="26"/>
    </row>
    <row r="41" spans="1:23">
      <c r="A41" s="37" t="s">
        <v>105</v>
      </c>
      <c r="B41" s="38" t="s">
        <v>27</v>
      </c>
      <c r="C41" s="39">
        <v>1</v>
      </c>
      <c r="D41" s="48"/>
      <c r="E41" s="48"/>
      <c r="F41" s="48"/>
      <c r="G41" s="48"/>
      <c r="H41" s="57"/>
      <c r="I41" s="44"/>
      <c r="J41" s="58">
        <v>11.68</v>
      </c>
      <c r="K41" s="106">
        <f t="shared" si="3"/>
        <v>0</v>
      </c>
      <c r="L41" s="118"/>
      <c r="M41" s="107"/>
      <c r="N41" s="108"/>
      <c r="O41" s="7"/>
      <c r="P41" s="110"/>
      <c r="Q41" s="111"/>
      <c r="R41" s="112"/>
      <c r="S41" s="113"/>
      <c r="T41" s="114"/>
      <c r="U41" s="2"/>
      <c r="V41" s="26"/>
    </row>
    <row r="42" spans="1:23">
      <c r="A42" s="37" t="s">
        <v>86</v>
      </c>
      <c r="B42" s="38" t="s">
        <v>28</v>
      </c>
      <c r="C42" s="39">
        <v>1</v>
      </c>
      <c r="D42" s="48"/>
      <c r="E42" s="48"/>
      <c r="F42" s="48"/>
      <c r="G42" s="48"/>
      <c r="H42" s="57"/>
      <c r="I42" s="44"/>
      <c r="J42" s="58">
        <v>3.41</v>
      </c>
      <c r="K42" s="106">
        <f t="shared" si="3"/>
        <v>0</v>
      </c>
      <c r="L42" s="118"/>
      <c r="M42" s="107"/>
      <c r="N42" s="108"/>
      <c r="O42" s="7"/>
      <c r="P42" s="110"/>
      <c r="Q42" s="111"/>
      <c r="R42" s="112"/>
      <c r="S42" s="113"/>
      <c r="T42" s="114"/>
      <c r="U42" s="2"/>
      <c r="V42" s="26"/>
    </row>
    <row r="43" spans="1:23">
      <c r="A43" s="37" t="s">
        <v>87</v>
      </c>
      <c r="B43" s="38" t="s">
        <v>29</v>
      </c>
      <c r="C43" s="39">
        <v>1</v>
      </c>
      <c r="D43" s="48"/>
      <c r="E43" s="48"/>
      <c r="F43" s="48"/>
      <c r="G43" s="48"/>
      <c r="H43" s="57"/>
      <c r="I43" s="44"/>
      <c r="J43" s="58">
        <v>3.41</v>
      </c>
      <c r="K43" s="106">
        <f t="shared" si="3"/>
        <v>0</v>
      </c>
      <c r="L43" s="118"/>
      <c r="M43" s="107"/>
      <c r="N43" s="108"/>
      <c r="O43" s="7"/>
      <c r="P43" s="110"/>
      <c r="Q43" s="111"/>
      <c r="R43" s="112"/>
      <c r="S43" s="113"/>
      <c r="T43" s="114"/>
      <c r="U43" s="2"/>
      <c r="V43" s="26"/>
    </row>
    <row r="44" spans="1:23">
      <c r="A44" s="29" t="s">
        <v>88</v>
      </c>
      <c r="B44" s="59"/>
      <c r="C44" s="60"/>
      <c r="D44" s="197">
        <v>80</v>
      </c>
      <c r="E44" s="197"/>
      <c r="F44" s="197"/>
      <c r="G44" s="197"/>
      <c r="H44" s="31"/>
      <c r="I44" s="31"/>
      <c r="K44" s="106">
        <f t="shared" si="3"/>
        <v>0</v>
      </c>
      <c r="L44" s="106"/>
      <c r="M44" s="107"/>
      <c r="N44" s="108"/>
      <c r="O44" s="7"/>
      <c r="P44" s="110"/>
      <c r="Q44" s="111"/>
      <c r="R44" s="112"/>
      <c r="S44" s="113"/>
      <c r="T44" s="114"/>
      <c r="U44" s="2"/>
      <c r="V44" s="26"/>
    </row>
    <row r="45" spans="1:23">
      <c r="A45" s="37" t="s">
        <v>106</v>
      </c>
      <c r="B45" s="38" t="s">
        <v>30</v>
      </c>
      <c r="C45" s="39">
        <v>1</v>
      </c>
      <c r="D45" s="48"/>
      <c r="E45" s="48"/>
      <c r="F45" s="48"/>
      <c r="G45" s="48"/>
      <c r="H45" s="57"/>
      <c r="I45" s="44"/>
      <c r="J45" s="58">
        <v>16.46</v>
      </c>
      <c r="K45" s="106">
        <f>SUM(D45:G45)*J45</f>
        <v>0</v>
      </c>
      <c r="L45" s="118"/>
      <c r="M45" s="106"/>
      <c r="N45" s="108"/>
      <c r="O45" s="7"/>
      <c r="P45" s="110"/>
      <c r="Q45" s="111"/>
      <c r="R45" s="112"/>
      <c r="S45" s="113"/>
      <c r="T45" s="114"/>
      <c r="U45" s="2"/>
      <c r="V45" s="26"/>
    </row>
    <row r="46" spans="1:23">
      <c r="A46" s="37" t="s">
        <v>91</v>
      </c>
      <c r="B46" s="38" t="s">
        <v>31</v>
      </c>
      <c r="C46" s="39">
        <v>1</v>
      </c>
      <c r="D46" s="48"/>
      <c r="E46" s="48"/>
      <c r="F46" s="48"/>
      <c r="G46" s="48"/>
      <c r="H46" s="57"/>
      <c r="I46" s="44"/>
      <c r="J46" s="58">
        <v>4.8099999999999996</v>
      </c>
      <c r="K46" s="106">
        <f t="shared" si="3"/>
        <v>0</v>
      </c>
      <c r="L46" s="118"/>
      <c r="M46" s="107"/>
      <c r="N46" s="108"/>
      <c r="O46" s="7"/>
      <c r="P46" s="110"/>
      <c r="Q46" s="111"/>
      <c r="R46" s="112"/>
      <c r="S46" s="113"/>
      <c r="T46" s="114"/>
      <c r="U46" s="2"/>
      <c r="V46" s="26"/>
    </row>
    <row r="47" spans="1:23">
      <c r="A47" s="37" t="s">
        <v>92</v>
      </c>
      <c r="B47" s="38" t="s">
        <v>32</v>
      </c>
      <c r="C47" s="39">
        <v>1</v>
      </c>
      <c r="D47" s="48"/>
      <c r="E47" s="48"/>
      <c r="F47" s="48"/>
      <c r="G47" s="48"/>
      <c r="H47" s="57"/>
      <c r="I47" s="44"/>
      <c r="J47" s="58">
        <v>4.68</v>
      </c>
      <c r="K47" s="106">
        <f t="shared" si="3"/>
        <v>0</v>
      </c>
      <c r="L47" s="118"/>
      <c r="M47" s="107"/>
      <c r="N47" s="108"/>
      <c r="O47" s="7"/>
      <c r="P47" s="110"/>
      <c r="Q47" s="111"/>
      <c r="R47" s="112"/>
      <c r="S47" s="113"/>
      <c r="T47" s="114"/>
      <c r="U47" s="2"/>
      <c r="V47" s="26"/>
    </row>
    <row r="48" spans="1:23">
      <c r="A48" s="42" t="s">
        <v>107</v>
      </c>
      <c r="B48" s="38" t="s">
        <v>202</v>
      </c>
      <c r="C48" s="39">
        <v>1</v>
      </c>
      <c r="D48" s="48"/>
      <c r="E48" s="48"/>
      <c r="F48" s="48"/>
      <c r="G48" s="48"/>
      <c r="H48" s="57"/>
      <c r="I48" s="44"/>
      <c r="J48" s="58">
        <v>17.28</v>
      </c>
      <c r="K48" s="106">
        <f t="shared" si="3"/>
        <v>0</v>
      </c>
      <c r="L48" s="118"/>
      <c r="M48" s="107"/>
      <c r="N48" s="108"/>
      <c r="O48" s="7"/>
      <c r="P48" s="110"/>
      <c r="Q48" s="111"/>
      <c r="R48" s="112"/>
      <c r="S48" s="113"/>
      <c r="T48" s="114"/>
      <c r="U48" s="2"/>
      <c r="V48" s="26"/>
    </row>
    <row r="49" spans="1:23">
      <c r="A49" s="37" t="s">
        <v>103</v>
      </c>
      <c r="B49" s="38" t="s">
        <v>34</v>
      </c>
      <c r="C49" s="39">
        <v>1</v>
      </c>
      <c r="D49" s="48"/>
      <c r="E49" s="48"/>
      <c r="F49" s="48"/>
      <c r="G49" s="48"/>
      <c r="H49" s="57"/>
      <c r="I49" s="44"/>
      <c r="J49" s="58">
        <v>3.24</v>
      </c>
      <c r="K49" s="106">
        <f t="shared" si="3"/>
        <v>0</v>
      </c>
      <c r="L49" s="118"/>
      <c r="M49" s="107"/>
      <c r="N49" s="108"/>
      <c r="O49" s="7"/>
      <c r="P49" s="110"/>
      <c r="Q49" s="111"/>
      <c r="R49" s="112"/>
      <c r="S49" s="113"/>
      <c r="T49" s="114"/>
      <c r="U49" s="2"/>
      <c r="V49" s="26"/>
    </row>
    <row r="50" spans="1:23" ht="13.5" customHeight="1">
      <c r="A50" s="29"/>
      <c r="B50" s="26"/>
      <c r="C50" s="61"/>
      <c r="D50" s="62"/>
      <c r="E50" s="62"/>
      <c r="F50" s="62"/>
      <c r="G50" s="62"/>
      <c r="H50" s="62"/>
      <c r="I50" s="62"/>
      <c r="K50" s="106"/>
      <c r="L50" s="106"/>
      <c r="M50" s="107"/>
      <c r="N50" s="107"/>
      <c r="O50" s="108"/>
      <c r="Q50" s="109"/>
      <c r="R50" s="111"/>
      <c r="S50" s="112"/>
      <c r="T50" s="113"/>
      <c r="U50" s="114"/>
    </row>
    <row r="51" spans="1:23" ht="50.25" customHeight="1">
      <c r="A51" s="29" t="s">
        <v>118</v>
      </c>
      <c r="B51" s="71"/>
      <c r="C51" s="60"/>
      <c r="D51" s="29"/>
      <c r="E51" s="69"/>
      <c r="F51" s="69"/>
      <c r="G51" s="72"/>
      <c r="H51" s="29"/>
      <c r="I51" s="29"/>
      <c r="J51" s="28" t="s">
        <v>0</v>
      </c>
      <c r="K51" s="106"/>
      <c r="L51" s="119"/>
      <c r="M51" s="106"/>
      <c r="N51" s="106"/>
      <c r="O51" s="108"/>
      <c r="Q51" s="120"/>
      <c r="R51" s="111"/>
      <c r="S51" s="112"/>
      <c r="T51" s="113"/>
      <c r="U51" s="114"/>
    </row>
    <row r="52" spans="1:23" ht="15.75" customHeight="1">
      <c r="A52" s="188" t="s">
        <v>119</v>
      </c>
      <c r="B52" s="56" t="s">
        <v>51</v>
      </c>
      <c r="C52" s="89">
        <v>1</v>
      </c>
      <c r="D52" s="48"/>
      <c r="E52" s="196"/>
      <c r="F52" s="196"/>
      <c r="G52" s="196"/>
      <c r="H52" s="61"/>
      <c r="I52" s="61"/>
      <c r="J52" s="58">
        <v>19.22</v>
      </c>
      <c r="K52" s="106">
        <f>SUM(D52)*J52</f>
        <v>0</v>
      </c>
      <c r="L52" s="106"/>
      <c r="M52" s="106"/>
      <c r="N52" s="106"/>
      <c r="O52" s="108"/>
      <c r="Q52" s="109"/>
      <c r="R52" s="111"/>
      <c r="S52" s="112"/>
      <c r="T52" s="113"/>
      <c r="U52" s="114"/>
    </row>
    <row r="53" spans="1:23" ht="15.75" customHeight="1">
      <c r="A53" s="188" t="s">
        <v>120</v>
      </c>
      <c r="B53" s="56" t="s">
        <v>52</v>
      </c>
      <c r="C53" s="89">
        <v>1</v>
      </c>
      <c r="D53" s="48"/>
      <c r="E53" s="196"/>
      <c r="F53" s="196"/>
      <c r="G53" s="196"/>
      <c r="H53" s="61"/>
      <c r="I53" s="61"/>
      <c r="J53" s="58">
        <v>7.13</v>
      </c>
      <c r="K53" s="106">
        <f t="shared" ref="K53:K68" si="4">SUM(D53)*J53</f>
        <v>0</v>
      </c>
      <c r="L53" s="106"/>
      <c r="M53" s="106"/>
      <c r="N53" s="106"/>
      <c r="O53" s="108"/>
      <c r="Q53" s="109"/>
      <c r="R53" s="111"/>
      <c r="S53" s="112"/>
      <c r="T53" s="113"/>
      <c r="U53" s="114"/>
    </row>
    <row r="54" spans="1:23" ht="15.75" customHeight="1">
      <c r="A54" s="188" t="s">
        <v>121</v>
      </c>
      <c r="B54" s="56" t="s">
        <v>53</v>
      </c>
      <c r="C54" s="89">
        <v>1</v>
      </c>
      <c r="D54" s="48"/>
      <c r="J54" s="58">
        <v>2.91</v>
      </c>
      <c r="K54" s="106">
        <f t="shared" si="4"/>
        <v>0</v>
      </c>
      <c r="L54" s="106"/>
      <c r="M54" s="106"/>
      <c r="N54" s="106"/>
      <c r="O54" s="108"/>
      <c r="Q54" s="109"/>
      <c r="R54" s="111"/>
      <c r="S54" s="112"/>
      <c r="T54" s="113"/>
      <c r="U54" s="114"/>
    </row>
    <row r="55" spans="1:23" ht="15.75" customHeight="1">
      <c r="A55" s="188" t="s">
        <v>141</v>
      </c>
      <c r="B55" s="56"/>
      <c r="C55" s="89">
        <v>1</v>
      </c>
      <c r="D55" s="48"/>
      <c r="J55" s="88">
        <v>4.37</v>
      </c>
      <c r="K55" s="106">
        <f t="shared" si="4"/>
        <v>0</v>
      </c>
      <c r="L55" s="106"/>
      <c r="M55" s="106"/>
      <c r="N55" s="106"/>
      <c r="O55" s="108"/>
      <c r="Q55" s="109"/>
      <c r="R55" s="111"/>
      <c r="S55" s="112"/>
      <c r="T55" s="113"/>
      <c r="U55" s="114"/>
    </row>
    <row r="56" spans="1:23" ht="12.75" customHeight="1">
      <c r="A56" s="188" t="s">
        <v>194</v>
      </c>
      <c r="B56" s="56"/>
      <c r="C56" s="89">
        <v>1</v>
      </c>
      <c r="D56" s="48"/>
      <c r="E56" s="100"/>
      <c r="F56" s="100"/>
      <c r="G56" s="100"/>
      <c r="H56" s="100"/>
      <c r="I56" s="100"/>
      <c r="J56" s="123">
        <v>0.3</v>
      </c>
      <c r="K56" s="106">
        <f t="shared" si="4"/>
        <v>0</v>
      </c>
      <c r="L56" s="106"/>
      <c r="M56" s="106"/>
      <c r="N56" s="106"/>
      <c r="O56" s="108"/>
      <c r="Q56" s="109"/>
      <c r="R56" s="111"/>
      <c r="S56" s="112"/>
      <c r="T56" s="113"/>
      <c r="U56" s="114"/>
    </row>
    <row r="57" spans="1:23" ht="10.5" customHeight="1">
      <c r="A57" s="188" t="s">
        <v>195</v>
      </c>
      <c r="B57" s="56"/>
      <c r="C57" s="89">
        <v>1</v>
      </c>
      <c r="D57" s="48"/>
      <c r="E57" s="63"/>
      <c r="F57" s="63"/>
      <c r="G57" s="63"/>
      <c r="H57" s="63"/>
      <c r="I57" s="64"/>
      <c r="J57" s="123">
        <v>0.46</v>
      </c>
      <c r="K57" s="106">
        <f t="shared" si="4"/>
        <v>0</v>
      </c>
      <c r="L57" s="106"/>
      <c r="M57" s="106"/>
      <c r="N57" s="106"/>
      <c r="O57" s="108"/>
      <c r="Q57" s="109"/>
      <c r="R57" s="111"/>
      <c r="S57" s="112"/>
      <c r="T57" s="113"/>
      <c r="U57" s="114"/>
    </row>
    <row r="58" spans="1:23" ht="12.75" customHeight="1">
      <c r="A58" s="188" t="s">
        <v>196</v>
      </c>
      <c r="B58" s="56"/>
      <c r="C58" s="89">
        <v>1</v>
      </c>
      <c r="D58" s="48"/>
      <c r="E58" s="63"/>
      <c r="F58" s="63"/>
      <c r="G58" s="63"/>
      <c r="H58" s="63"/>
      <c r="I58" s="64"/>
      <c r="J58" s="123">
        <v>0.5</v>
      </c>
      <c r="K58" s="106">
        <f t="shared" si="4"/>
        <v>0</v>
      </c>
      <c r="L58" s="106"/>
      <c r="M58" s="106"/>
      <c r="N58" s="106"/>
      <c r="O58" s="108"/>
      <c r="Q58" s="109"/>
      <c r="R58" s="111"/>
      <c r="S58" s="112"/>
      <c r="T58" s="113"/>
      <c r="U58" s="114"/>
      <c r="W58" s="26"/>
    </row>
    <row r="59" spans="1:23" ht="20.25" customHeight="1">
      <c r="A59" s="188" t="s">
        <v>197</v>
      </c>
      <c r="B59" s="56"/>
      <c r="C59" s="89">
        <v>1</v>
      </c>
      <c r="D59" s="48"/>
      <c r="E59" s="19"/>
      <c r="F59" s="19"/>
      <c r="G59" s="19"/>
      <c r="H59" s="19"/>
      <c r="I59" s="64"/>
      <c r="J59" s="123">
        <v>0.53</v>
      </c>
      <c r="K59" s="106">
        <f t="shared" si="4"/>
        <v>0</v>
      </c>
      <c r="L59" s="106"/>
      <c r="M59" s="106"/>
      <c r="N59" s="106"/>
      <c r="O59" s="108"/>
      <c r="Q59" s="109"/>
      <c r="R59" s="111"/>
      <c r="S59" s="112"/>
      <c r="T59" s="113"/>
      <c r="U59" s="114"/>
      <c r="W59" s="26"/>
    </row>
    <row r="60" spans="1:23" ht="10.5" customHeight="1">
      <c r="A60" s="188" t="s">
        <v>193</v>
      </c>
      <c r="B60" s="56"/>
      <c r="C60" s="89">
        <v>1</v>
      </c>
      <c r="D60" s="48"/>
      <c r="E60" s="73"/>
      <c r="F60" s="73"/>
      <c r="G60" s="73"/>
      <c r="H60" s="73"/>
      <c r="I60" s="73"/>
      <c r="J60" s="129">
        <v>0.03</v>
      </c>
      <c r="K60" s="106">
        <f t="shared" si="4"/>
        <v>0</v>
      </c>
      <c r="L60" s="106"/>
      <c r="M60" s="107"/>
      <c r="N60" s="107"/>
      <c r="O60" s="108"/>
      <c r="Q60" s="109"/>
      <c r="R60" s="111"/>
      <c r="S60" s="112"/>
      <c r="T60" s="113"/>
      <c r="U60" s="114"/>
    </row>
    <row r="61" spans="1:23" ht="15">
      <c r="A61" s="189" t="s">
        <v>142</v>
      </c>
      <c r="B61" s="56" t="s">
        <v>54</v>
      </c>
      <c r="C61" s="89">
        <v>1</v>
      </c>
      <c r="D61" s="48"/>
      <c r="E61" s="73"/>
      <c r="F61" s="73"/>
      <c r="G61" s="73"/>
      <c r="H61" s="73"/>
      <c r="I61" s="73"/>
      <c r="J61" s="129">
        <v>8.9177</v>
      </c>
      <c r="K61" s="106">
        <f t="shared" si="4"/>
        <v>0</v>
      </c>
      <c r="L61" s="106"/>
      <c r="M61" s="107"/>
      <c r="N61" s="107"/>
      <c r="O61" s="108"/>
      <c r="P61" s="172"/>
      <c r="Q61" s="109"/>
      <c r="R61" s="111"/>
      <c r="S61" s="112"/>
      <c r="T61" s="113"/>
      <c r="U61" s="114"/>
    </row>
    <row r="62" spans="1:23">
      <c r="A62" s="189" t="s">
        <v>143</v>
      </c>
      <c r="B62" s="56" t="s">
        <v>55</v>
      </c>
      <c r="C62" s="89">
        <v>1</v>
      </c>
      <c r="D62" s="48"/>
      <c r="E62" s="26"/>
      <c r="F62" s="26"/>
      <c r="G62" s="26"/>
      <c r="H62" s="26"/>
      <c r="I62" s="26"/>
      <c r="J62" s="129">
        <v>10.696400000000001</v>
      </c>
      <c r="K62" s="106">
        <f t="shared" si="4"/>
        <v>0</v>
      </c>
      <c r="L62" s="106"/>
      <c r="M62" s="107"/>
      <c r="N62" s="107"/>
      <c r="O62" s="108"/>
      <c r="Q62" s="109"/>
      <c r="R62" s="111"/>
      <c r="S62" s="112"/>
      <c r="T62" s="113"/>
      <c r="U62" s="114"/>
    </row>
    <row r="63" spans="1:23" ht="15">
      <c r="A63" s="189" t="s">
        <v>144</v>
      </c>
      <c r="B63" s="56" t="s">
        <v>56</v>
      </c>
      <c r="C63" s="89">
        <v>1</v>
      </c>
      <c r="D63" s="48"/>
      <c r="E63" s="195"/>
      <c r="F63" s="195"/>
      <c r="G63" s="195"/>
      <c r="H63"/>
      <c r="I63"/>
      <c r="J63" s="129">
        <v>11.5555</v>
      </c>
      <c r="K63" s="106">
        <f t="shared" si="4"/>
        <v>0</v>
      </c>
      <c r="L63" s="106"/>
      <c r="M63" s="107"/>
      <c r="N63" s="107"/>
      <c r="O63" s="108"/>
      <c r="Q63" s="109"/>
      <c r="R63" s="111"/>
      <c r="S63" s="112"/>
      <c r="T63" s="113"/>
      <c r="U63" s="114"/>
    </row>
    <row r="64" spans="1:23" ht="15">
      <c r="A64" s="188" t="s">
        <v>222</v>
      </c>
      <c r="B64" s="56" t="s">
        <v>223</v>
      </c>
      <c r="C64" s="89">
        <v>1</v>
      </c>
      <c r="D64" s="48"/>
      <c r="E64" s="195"/>
      <c r="F64" s="195"/>
      <c r="G64" s="195"/>
      <c r="H64" s="180"/>
      <c r="I64" s="180"/>
      <c r="J64" s="123">
        <v>2.6</v>
      </c>
      <c r="K64" s="106">
        <f t="shared" si="4"/>
        <v>0</v>
      </c>
      <c r="L64" s="106"/>
      <c r="M64" s="107"/>
      <c r="N64" s="107"/>
      <c r="O64" s="108"/>
      <c r="Q64" s="109"/>
      <c r="R64" s="111"/>
      <c r="S64" s="112"/>
      <c r="T64" s="113"/>
      <c r="U64" s="114"/>
    </row>
    <row r="65" spans="1:21" ht="15">
      <c r="A65" s="188" t="s">
        <v>224</v>
      </c>
      <c r="B65" s="56" t="s">
        <v>225</v>
      </c>
      <c r="C65" s="89">
        <v>1</v>
      </c>
      <c r="D65" s="48"/>
      <c r="E65" s="195"/>
      <c r="F65" s="195"/>
      <c r="G65" s="195"/>
      <c r="H65" s="180"/>
      <c r="I65" s="180"/>
      <c r="J65" s="123">
        <v>2.6</v>
      </c>
      <c r="K65" s="106">
        <f t="shared" si="4"/>
        <v>0</v>
      </c>
      <c r="L65" s="106"/>
      <c r="M65" s="107"/>
      <c r="N65" s="107"/>
      <c r="O65" s="108"/>
      <c r="Q65" s="109"/>
      <c r="R65" s="111"/>
      <c r="S65" s="112"/>
      <c r="T65" s="113"/>
      <c r="U65" s="114"/>
    </row>
    <row r="66" spans="1:21" ht="15">
      <c r="A66" s="188" t="s">
        <v>226</v>
      </c>
      <c r="B66" s="56" t="s">
        <v>227</v>
      </c>
      <c r="C66" s="89">
        <v>1</v>
      </c>
      <c r="D66" s="48"/>
      <c r="E66" s="195"/>
      <c r="F66" s="195"/>
      <c r="G66" s="195"/>
      <c r="H66" s="180"/>
      <c r="I66" s="180"/>
      <c r="J66" s="123">
        <v>2.7</v>
      </c>
      <c r="K66" s="106">
        <f t="shared" si="4"/>
        <v>0</v>
      </c>
      <c r="L66" s="106"/>
      <c r="M66" s="107"/>
      <c r="N66" s="107"/>
      <c r="O66" s="108"/>
      <c r="Q66" s="109"/>
      <c r="R66" s="111"/>
      <c r="S66" s="112"/>
      <c r="T66" s="113"/>
      <c r="U66" s="114"/>
    </row>
    <row r="67" spans="1:21" ht="15">
      <c r="A67" s="42" t="s">
        <v>125</v>
      </c>
      <c r="B67" s="56" t="s">
        <v>57</v>
      </c>
      <c r="C67" s="89">
        <v>1</v>
      </c>
      <c r="D67" s="48"/>
      <c r="E67" s="195"/>
      <c r="F67" s="195"/>
      <c r="G67" s="195"/>
      <c r="H67" s="180"/>
      <c r="I67" s="180"/>
      <c r="J67" s="88"/>
      <c r="K67" s="106">
        <f t="shared" si="4"/>
        <v>0</v>
      </c>
      <c r="L67" s="106"/>
      <c r="M67" s="107"/>
      <c r="N67" s="107"/>
      <c r="O67" s="108"/>
      <c r="Q67" s="109"/>
      <c r="R67" s="111"/>
      <c r="S67" s="112"/>
      <c r="T67" s="113"/>
      <c r="U67" s="114"/>
    </row>
    <row r="68" spans="1:21">
      <c r="A68" s="42" t="s">
        <v>145</v>
      </c>
      <c r="B68" s="56" t="s">
        <v>57</v>
      </c>
      <c r="C68" s="89">
        <v>1</v>
      </c>
      <c r="D68" s="48"/>
      <c r="E68" s="75"/>
      <c r="F68" s="75"/>
      <c r="G68" s="75"/>
      <c r="H68" s="75"/>
      <c r="I68" s="75"/>
      <c r="J68" s="88"/>
      <c r="K68" s="106">
        <f t="shared" si="4"/>
        <v>0</v>
      </c>
      <c r="L68" s="106"/>
      <c r="M68" s="107"/>
      <c r="N68" s="107"/>
      <c r="O68" s="108"/>
      <c r="Q68" s="109"/>
      <c r="R68" s="111"/>
      <c r="S68" s="112"/>
      <c r="T68" s="113"/>
      <c r="U68" s="114"/>
    </row>
    <row r="69" spans="1:21">
      <c r="A69" s="26"/>
      <c r="B69" s="53"/>
      <c r="C69" s="76"/>
      <c r="J69" s="2"/>
      <c r="K69" s="106"/>
    </row>
    <row r="70" spans="1:21" ht="15">
      <c r="A70" s="200" t="s">
        <v>146</v>
      </c>
      <c r="B70" s="201"/>
      <c r="C70" s="201"/>
      <c r="D70" s="53"/>
      <c r="E70" s="92"/>
      <c r="F70" s="93"/>
      <c r="G70" s="93"/>
      <c r="H70" s="93"/>
      <c r="I70" s="93"/>
      <c r="J70" s="94" t="s">
        <v>134</v>
      </c>
      <c r="K70"/>
    </row>
    <row r="71" spans="1:21" ht="15">
      <c r="A71" s="26"/>
      <c r="B71" s="49" t="s">
        <v>148</v>
      </c>
      <c r="C71" s="103"/>
      <c r="D71" s="26"/>
      <c r="E71" s="93"/>
      <c r="F71" s="93"/>
      <c r="G71" s="93"/>
      <c r="H71" s="95" t="s">
        <v>135</v>
      </c>
      <c r="I71" s="202">
        <f>SUM(K11:K68)</f>
        <v>0</v>
      </c>
      <c r="J71" s="202"/>
      <c r="K71"/>
    </row>
    <row r="72" spans="1:21" ht="15">
      <c r="A72" s="26" t="s">
        <v>150</v>
      </c>
      <c r="B72" s="65"/>
      <c r="C72" s="65"/>
      <c r="D72" s="26"/>
      <c r="E72" s="93"/>
      <c r="F72" s="93"/>
      <c r="G72" s="93"/>
      <c r="H72" s="96" t="s">
        <v>136</v>
      </c>
      <c r="I72" s="203">
        <v>0</v>
      </c>
      <c r="J72" s="203"/>
      <c r="K72"/>
    </row>
    <row r="73" spans="1:21" ht="15">
      <c r="A73"/>
      <c r="D73" s="65"/>
      <c r="E73" s="93"/>
      <c r="F73" s="93"/>
      <c r="G73" s="93"/>
      <c r="H73" s="95" t="s">
        <v>137</v>
      </c>
      <c r="I73" s="202">
        <f>I71-(I71*I72)</f>
        <v>0</v>
      </c>
      <c r="J73" s="202">
        <f>J71-(J71*J72)</f>
        <v>0</v>
      </c>
      <c r="K73"/>
    </row>
    <row r="74" spans="1:21" ht="15">
      <c r="A74" s="26"/>
      <c r="E74" s="93"/>
      <c r="F74" s="93"/>
      <c r="G74" s="97"/>
      <c r="H74" s="95" t="s">
        <v>138</v>
      </c>
      <c r="I74" s="198">
        <v>0</v>
      </c>
      <c r="J74" s="198"/>
      <c r="K74"/>
    </row>
    <row r="75" spans="1:21" ht="15">
      <c r="E75" s="93"/>
      <c r="F75" s="93"/>
      <c r="G75" s="98"/>
      <c r="H75" s="95" t="s">
        <v>139</v>
      </c>
      <c r="I75" s="199">
        <f>I73*I74</f>
        <v>0</v>
      </c>
      <c r="J75" s="199"/>
      <c r="K75"/>
    </row>
    <row r="76" spans="1:21" ht="15">
      <c r="A76"/>
      <c r="B76"/>
      <c r="C76"/>
      <c r="E76" s="98"/>
      <c r="F76" s="99"/>
      <c r="G76" s="98"/>
      <c r="H76" s="98"/>
      <c r="I76" s="98"/>
      <c r="J76" s="98"/>
      <c r="K76"/>
    </row>
    <row r="77" spans="1:21" ht="15">
      <c r="A77"/>
      <c r="B77"/>
      <c r="C77"/>
      <c r="D77"/>
      <c r="E77" s="98"/>
      <c r="F77" s="98"/>
      <c r="G77" s="98"/>
      <c r="H77" s="62" t="s">
        <v>140</v>
      </c>
      <c r="I77" s="98"/>
      <c r="J77" s="98"/>
      <c r="K77"/>
    </row>
  </sheetData>
  <sheetProtection algorithmName="SHA-512" hashValue="E3lw1ZWtuMIsFFZz7tf/klwOtVWlX06XJUIS4uA+Uqyo/0EOtLr/KU950KISrFxBHyHv2FZOeH93OGlcU43wCg==" saltValue="UHMwY4b0dPFFhckUSkDaEw==" spinCount="100000" sheet="1" formatCells="0" selectLockedCells="1"/>
  <mergeCells count="8">
    <mergeCell ref="D31:G31"/>
    <mergeCell ref="D44:G44"/>
    <mergeCell ref="I74:J74"/>
    <mergeCell ref="I75:J75"/>
    <mergeCell ref="A70:C70"/>
    <mergeCell ref="I71:J71"/>
    <mergeCell ref="I72:J72"/>
    <mergeCell ref="I73:J73"/>
  </mergeCells>
  <conditionalFormatting sqref="P1:P37 P50:P65540 O38:O49">
    <cfRule type="expression" dxfId="3" priority="2" stopIfTrue="1">
      <formula>O1-ROUND(O1,0)&lt;&gt;0</formula>
    </cfRule>
  </conditionalFormatting>
  <pageMargins left="0.7" right="0.7" top="0.75" bottom="0.75" header="0.3" footer="0.3"/>
  <pageSetup paperSize="9" scale="70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6"/>
  <sheetViews>
    <sheetView topLeftCell="A43" zoomScaleNormal="100" workbookViewId="0">
      <selection activeCell="F50" sqref="F50"/>
    </sheetView>
  </sheetViews>
  <sheetFormatPr defaultRowHeight="15"/>
  <cols>
    <col min="1" max="1" width="40.140625" customWidth="1"/>
    <col min="2" max="2" width="21" customWidth="1"/>
    <col min="3" max="3" width="7.140625" customWidth="1"/>
    <col min="4" max="5" width="6.85546875" customWidth="1"/>
    <col min="6" max="6" width="8.85546875" customWidth="1"/>
    <col min="7" max="7" width="7.7109375" customWidth="1"/>
    <col min="8" max="8" width="9.42578125" customWidth="1"/>
    <col min="9" max="9" width="11.28515625" customWidth="1"/>
    <col min="10" max="10" width="10" style="3" customWidth="1"/>
    <col min="11" max="12" width="0.28515625" style="3" customWidth="1"/>
    <col min="13" max="13" width="9.28515625" style="3" customWidth="1"/>
    <col min="14" max="14" width="0.28515625" style="3" customWidth="1"/>
    <col min="15" max="15" width="4.7109375" style="3" customWidth="1"/>
    <col min="16" max="16" width="4.5703125" style="3" customWidth="1"/>
    <col min="17" max="17" width="8.42578125" style="6" hidden="1" customWidth="1"/>
    <col min="18" max="18" width="15.42578125" style="7" bestFit="1" customWidth="1"/>
    <col min="19" max="19" width="9.42578125" style="7" hidden="1" customWidth="1"/>
    <col min="20" max="20" width="9.140625" style="2"/>
    <col min="21" max="21" width="26" style="8" bestFit="1" customWidth="1"/>
    <col min="22" max="22" width="9.28515625" style="9" hidden="1" customWidth="1"/>
    <col min="23" max="23" width="18.28515625" style="10" bestFit="1" customWidth="1"/>
    <col min="24" max="32" width="6.7109375" customWidth="1"/>
    <col min="255" max="255" width="28.28515625" customWidth="1"/>
    <col min="256" max="256" width="19" customWidth="1"/>
    <col min="257" max="257" width="7.140625" customWidth="1"/>
    <col min="258" max="264" width="6.85546875" customWidth="1"/>
    <col min="265" max="265" width="1.7109375" customWidth="1"/>
    <col min="266" max="266" width="5.5703125" customWidth="1"/>
    <col min="267" max="267" width="0" hidden="1" customWidth="1"/>
    <col min="268" max="268" width="5.5703125" customWidth="1"/>
    <col min="269" max="269" width="0" hidden="1" customWidth="1"/>
    <col min="270" max="270" width="5.5703125" customWidth="1"/>
    <col min="271" max="271" width="0" hidden="1" customWidth="1"/>
    <col min="272" max="272" width="4.5703125" customWidth="1"/>
    <col min="273" max="273" width="0" hidden="1" customWidth="1"/>
    <col min="274" max="274" width="15.42578125" bestFit="1" customWidth="1"/>
    <col min="275" max="275" width="0" hidden="1" customWidth="1"/>
    <col min="277" max="277" width="26" bestFit="1" customWidth="1"/>
    <col min="278" max="278" width="0" hidden="1" customWidth="1"/>
    <col min="279" max="279" width="18.28515625" bestFit="1" customWidth="1"/>
    <col min="280" max="288" width="6.7109375" customWidth="1"/>
    <col min="511" max="511" width="28.28515625" customWidth="1"/>
    <col min="512" max="512" width="19" customWidth="1"/>
    <col min="513" max="513" width="7.140625" customWidth="1"/>
    <col min="514" max="520" width="6.85546875" customWidth="1"/>
    <col min="521" max="521" width="1.7109375" customWidth="1"/>
    <col min="522" max="522" width="5.5703125" customWidth="1"/>
    <col min="523" max="523" width="0" hidden="1" customWidth="1"/>
    <col min="524" max="524" width="5.5703125" customWidth="1"/>
    <col min="525" max="525" width="0" hidden="1" customWidth="1"/>
    <col min="526" max="526" width="5.5703125" customWidth="1"/>
    <col min="527" max="527" width="0" hidden="1" customWidth="1"/>
    <col min="528" max="528" width="4.5703125" customWidth="1"/>
    <col min="529" max="529" width="0" hidden="1" customWidth="1"/>
    <col min="530" max="530" width="15.42578125" bestFit="1" customWidth="1"/>
    <col min="531" max="531" width="0" hidden="1" customWidth="1"/>
    <col min="533" max="533" width="26" bestFit="1" customWidth="1"/>
    <col min="534" max="534" width="0" hidden="1" customWidth="1"/>
    <col min="535" max="535" width="18.28515625" bestFit="1" customWidth="1"/>
    <col min="536" max="544" width="6.7109375" customWidth="1"/>
    <col min="767" max="767" width="28.28515625" customWidth="1"/>
    <col min="768" max="768" width="19" customWidth="1"/>
    <col min="769" max="769" width="7.140625" customWidth="1"/>
    <col min="770" max="776" width="6.85546875" customWidth="1"/>
    <col min="777" max="777" width="1.7109375" customWidth="1"/>
    <col min="778" max="778" width="5.5703125" customWidth="1"/>
    <col min="779" max="779" width="0" hidden="1" customWidth="1"/>
    <col min="780" max="780" width="5.5703125" customWidth="1"/>
    <col min="781" max="781" width="0" hidden="1" customWidth="1"/>
    <col min="782" max="782" width="5.5703125" customWidth="1"/>
    <col min="783" max="783" width="0" hidden="1" customWidth="1"/>
    <col min="784" max="784" width="4.5703125" customWidth="1"/>
    <col min="785" max="785" width="0" hidden="1" customWidth="1"/>
    <col min="786" max="786" width="15.42578125" bestFit="1" customWidth="1"/>
    <col min="787" max="787" width="0" hidden="1" customWidth="1"/>
    <col min="789" max="789" width="26" bestFit="1" customWidth="1"/>
    <col min="790" max="790" width="0" hidden="1" customWidth="1"/>
    <col min="791" max="791" width="18.28515625" bestFit="1" customWidth="1"/>
    <col min="792" max="800" width="6.7109375" customWidth="1"/>
    <col min="1023" max="1023" width="28.28515625" customWidth="1"/>
    <col min="1024" max="1024" width="19" customWidth="1"/>
    <col min="1025" max="1025" width="7.140625" customWidth="1"/>
    <col min="1026" max="1032" width="6.85546875" customWidth="1"/>
    <col min="1033" max="1033" width="1.7109375" customWidth="1"/>
    <col min="1034" max="1034" width="5.5703125" customWidth="1"/>
    <col min="1035" max="1035" width="0" hidden="1" customWidth="1"/>
    <col min="1036" max="1036" width="5.5703125" customWidth="1"/>
    <col min="1037" max="1037" width="0" hidden="1" customWidth="1"/>
    <col min="1038" max="1038" width="5.5703125" customWidth="1"/>
    <col min="1039" max="1039" width="0" hidden="1" customWidth="1"/>
    <col min="1040" max="1040" width="4.5703125" customWidth="1"/>
    <col min="1041" max="1041" width="0" hidden="1" customWidth="1"/>
    <col min="1042" max="1042" width="15.42578125" bestFit="1" customWidth="1"/>
    <col min="1043" max="1043" width="0" hidden="1" customWidth="1"/>
    <col min="1045" max="1045" width="26" bestFit="1" customWidth="1"/>
    <col min="1046" max="1046" width="0" hidden="1" customWidth="1"/>
    <col min="1047" max="1047" width="18.28515625" bestFit="1" customWidth="1"/>
    <col min="1048" max="1056" width="6.7109375" customWidth="1"/>
    <col min="1279" max="1279" width="28.28515625" customWidth="1"/>
    <col min="1280" max="1280" width="19" customWidth="1"/>
    <col min="1281" max="1281" width="7.140625" customWidth="1"/>
    <col min="1282" max="1288" width="6.85546875" customWidth="1"/>
    <col min="1289" max="1289" width="1.7109375" customWidth="1"/>
    <col min="1290" max="1290" width="5.5703125" customWidth="1"/>
    <col min="1291" max="1291" width="0" hidden="1" customWidth="1"/>
    <col min="1292" max="1292" width="5.5703125" customWidth="1"/>
    <col min="1293" max="1293" width="0" hidden="1" customWidth="1"/>
    <col min="1294" max="1294" width="5.5703125" customWidth="1"/>
    <col min="1295" max="1295" width="0" hidden="1" customWidth="1"/>
    <col min="1296" max="1296" width="4.5703125" customWidth="1"/>
    <col min="1297" max="1297" width="0" hidden="1" customWidth="1"/>
    <col min="1298" max="1298" width="15.42578125" bestFit="1" customWidth="1"/>
    <col min="1299" max="1299" width="0" hidden="1" customWidth="1"/>
    <col min="1301" max="1301" width="26" bestFit="1" customWidth="1"/>
    <col min="1302" max="1302" width="0" hidden="1" customWidth="1"/>
    <col min="1303" max="1303" width="18.28515625" bestFit="1" customWidth="1"/>
    <col min="1304" max="1312" width="6.7109375" customWidth="1"/>
    <col min="1535" max="1535" width="28.28515625" customWidth="1"/>
    <col min="1536" max="1536" width="19" customWidth="1"/>
    <col min="1537" max="1537" width="7.140625" customWidth="1"/>
    <col min="1538" max="1544" width="6.85546875" customWidth="1"/>
    <col min="1545" max="1545" width="1.7109375" customWidth="1"/>
    <col min="1546" max="1546" width="5.5703125" customWidth="1"/>
    <col min="1547" max="1547" width="0" hidden="1" customWidth="1"/>
    <col min="1548" max="1548" width="5.5703125" customWidth="1"/>
    <col min="1549" max="1549" width="0" hidden="1" customWidth="1"/>
    <col min="1550" max="1550" width="5.5703125" customWidth="1"/>
    <col min="1551" max="1551" width="0" hidden="1" customWidth="1"/>
    <col min="1552" max="1552" width="4.5703125" customWidth="1"/>
    <col min="1553" max="1553" width="0" hidden="1" customWidth="1"/>
    <col min="1554" max="1554" width="15.42578125" bestFit="1" customWidth="1"/>
    <col min="1555" max="1555" width="0" hidden="1" customWidth="1"/>
    <col min="1557" max="1557" width="26" bestFit="1" customWidth="1"/>
    <col min="1558" max="1558" width="0" hidden="1" customWidth="1"/>
    <col min="1559" max="1559" width="18.28515625" bestFit="1" customWidth="1"/>
    <col min="1560" max="1568" width="6.7109375" customWidth="1"/>
    <col min="1791" max="1791" width="28.28515625" customWidth="1"/>
    <col min="1792" max="1792" width="19" customWidth="1"/>
    <col min="1793" max="1793" width="7.140625" customWidth="1"/>
    <col min="1794" max="1800" width="6.85546875" customWidth="1"/>
    <col min="1801" max="1801" width="1.7109375" customWidth="1"/>
    <col min="1802" max="1802" width="5.5703125" customWidth="1"/>
    <col min="1803" max="1803" width="0" hidden="1" customWidth="1"/>
    <col min="1804" max="1804" width="5.5703125" customWidth="1"/>
    <col min="1805" max="1805" width="0" hidden="1" customWidth="1"/>
    <col min="1806" max="1806" width="5.5703125" customWidth="1"/>
    <col min="1807" max="1807" width="0" hidden="1" customWidth="1"/>
    <col min="1808" max="1808" width="4.5703125" customWidth="1"/>
    <col min="1809" max="1809" width="0" hidden="1" customWidth="1"/>
    <col min="1810" max="1810" width="15.42578125" bestFit="1" customWidth="1"/>
    <col min="1811" max="1811" width="0" hidden="1" customWidth="1"/>
    <col min="1813" max="1813" width="26" bestFit="1" customWidth="1"/>
    <col min="1814" max="1814" width="0" hidden="1" customWidth="1"/>
    <col min="1815" max="1815" width="18.28515625" bestFit="1" customWidth="1"/>
    <col min="1816" max="1824" width="6.7109375" customWidth="1"/>
    <col min="2047" max="2047" width="28.28515625" customWidth="1"/>
    <col min="2048" max="2048" width="19" customWidth="1"/>
    <col min="2049" max="2049" width="7.140625" customWidth="1"/>
    <col min="2050" max="2056" width="6.85546875" customWidth="1"/>
    <col min="2057" max="2057" width="1.7109375" customWidth="1"/>
    <col min="2058" max="2058" width="5.5703125" customWidth="1"/>
    <col min="2059" max="2059" width="0" hidden="1" customWidth="1"/>
    <col min="2060" max="2060" width="5.5703125" customWidth="1"/>
    <col min="2061" max="2061" width="0" hidden="1" customWidth="1"/>
    <col min="2062" max="2062" width="5.5703125" customWidth="1"/>
    <col min="2063" max="2063" width="0" hidden="1" customWidth="1"/>
    <col min="2064" max="2064" width="4.5703125" customWidth="1"/>
    <col min="2065" max="2065" width="0" hidden="1" customWidth="1"/>
    <col min="2066" max="2066" width="15.42578125" bestFit="1" customWidth="1"/>
    <col min="2067" max="2067" width="0" hidden="1" customWidth="1"/>
    <col min="2069" max="2069" width="26" bestFit="1" customWidth="1"/>
    <col min="2070" max="2070" width="0" hidden="1" customWidth="1"/>
    <col min="2071" max="2071" width="18.28515625" bestFit="1" customWidth="1"/>
    <col min="2072" max="2080" width="6.7109375" customWidth="1"/>
    <col min="2303" max="2303" width="28.28515625" customWidth="1"/>
    <col min="2304" max="2304" width="19" customWidth="1"/>
    <col min="2305" max="2305" width="7.140625" customWidth="1"/>
    <col min="2306" max="2312" width="6.85546875" customWidth="1"/>
    <col min="2313" max="2313" width="1.7109375" customWidth="1"/>
    <col min="2314" max="2314" width="5.5703125" customWidth="1"/>
    <col min="2315" max="2315" width="0" hidden="1" customWidth="1"/>
    <col min="2316" max="2316" width="5.5703125" customWidth="1"/>
    <col min="2317" max="2317" width="0" hidden="1" customWidth="1"/>
    <col min="2318" max="2318" width="5.5703125" customWidth="1"/>
    <col min="2319" max="2319" width="0" hidden="1" customWidth="1"/>
    <col min="2320" max="2320" width="4.5703125" customWidth="1"/>
    <col min="2321" max="2321" width="0" hidden="1" customWidth="1"/>
    <col min="2322" max="2322" width="15.42578125" bestFit="1" customWidth="1"/>
    <col min="2323" max="2323" width="0" hidden="1" customWidth="1"/>
    <col min="2325" max="2325" width="26" bestFit="1" customWidth="1"/>
    <col min="2326" max="2326" width="0" hidden="1" customWidth="1"/>
    <col min="2327" max="2327" width="18.28515625" bestFit="1" customWidth="1"/>
    <col min="2328" max="2336" width="6.7109375" customWidth="1"/>
    <col min="2559" max="2559" width="28.28515625" customWidth="1"/>
    <col min="2560" max="2560" width="19" customWidth="1"/>
    <col min="2561" max="2561" width="7.140625" customWidth="1"/>
    <col min="2562" max="2568" width="6.85546875" customWidth="1"/>
    <col min="2569" max="2569" width="1.7109375" customWidth="1"/>
    <col min="2570" max="2570" width="5.5703125" customWidth="1"/>
    <col min="2571" max="2571" width="0" hidden="1" customWidth="1"/>
    <col min="2572" max="2572" width="5.5703125" customWidth="1"/>
    <col min="2573" max="2573" width="0" hidden="1" customWidth="1"/>
    <col min="2574" max="2574" width="5.5703125" customWidth="1"/>
    <col min="2575" max="2575" width="0" hidden="1" customWidth="1"/>
    <col min="2576" max="2576" width="4.5703125" customWidth="1"/>
    <col min="2577" max="2577" width="0" hidden="1" customWidth="1"/>
    <col min="2578" max="2578" width="15.42578125" bestFit="1" customWidth="1"/>
    <col min="2579" max="2579" width="0" hidden="1" customWidth="1"/>
    <col min="2581" max="2581" width="26" bestFit="1" customWidth="1"/>
    <col min="2582" max="2582" width="0" hidden="1" customWidth="1"/>
    <col min="2583" max="2583" width="18.28515625" bestFit="1" customWidth="1"/>
    <col min="2584" max="2592" width="6.7109375" customWidth="1"/>
    <col min="2815" max="2815" width="28.28515625" customWidth="1"/>
    <col min="2816" max="2816" width="19" customWidth="1"/>
    <col min="2817" max="2817" width="7.140625" customWidth="1"/>
    <col min="2818" max="2824" width="6.85546875" customWidth="1"/>
    <col min="2825" max="2825" width="1.7109375" customWidth="1"/>
    <col min="2826" max="2826" width="5.5703125" customWidth="1"/>
    <col min="2827" max="2827" width="0" hidden="1" customWidth="1"/>
    <col min="2828" max="2828" width="5.5703125" customWidth="1"/>
    <col min="2829" max="2829" width="0" hidden="1" customWidth="1"/>
    <col min="2830" max="2830" width="5.5703125" customWidth="1"/>
    <col min="2831" max="2831" width="0" hidden="1" customWidth="1"/>
    <col min="2832" max="2832" width="4.5703125" customWidth="1"/>
    <col min="2833" max="2833" width="0" hidden="1" customWidth="1"/>
    <col min="2834" max="2834" width="15.42578125" bestFit="1" customWidth="1"/>
    <col min="2835" max="2835" width="0" hidden="1" customWidth="1"/>
    <col min="2837" max="2837" width="26" bestFit="1" customWidth="1"/>
    <col min="2838" max="2838" width="0" hidden="1" customWidth="1"/>
    <col min="2839" max="2839" width="18.28515625" bestFit="1" customWidth="1"/>
    <col min="2840" max="2848" width="6.7109375" customWidth="1"/>
    <col min="3071" max="3071" width="28.28515625" customWidth="1"/>
    <col min="3072" max="3072" width="19" customWidth="1"/>
    <col min="3073" max="3073" width="7.140625" customWidth="1"/>
    <col min="3074" max="3080" width="6.85546875" customWidth="1"/>
    <col min="3081" max="3081" width="1.7109375" customWidth="1"/>
    <col min="3082" max="3082" width="5.5703125" customWidth="1"/>
    <col min="3083" max="3083" width="0" hidden="1" customWidth="1"/>
    <col min="3084" max="3084" width="5.5703125" customWidth="1"/>
    <col min="3085" max="3085" width="0" hidden="1" customWidth="1"/>
    <col min="3086" max="3086" width="5.5703125" customWidth="1"/>
    <col min="3087" max="3087" width="0" hidden="1" customWidth="1"/>
    <col min="3088" max="3088" width="4.5703125" customWidth="1"/>
    <col min="3089" max="3089" width="0" hidden="1" customWidth="1"/>
    <col min="3090" max="3090" width="15.42578125" bestFit="1" customWidth="1"/>
    <col min="3091" max="3091" width="0" hidden="1" customWidth="1"/>
    <col min="3093" max="3093" width="26" bestFit="1" customWidth="1"/>
    <col min="3094" max="3094" width="0" hidden="1" customWidth="1"/>
    <col min="3095" max="3095" width="18.28515625" bestFit="1" customWidth="1"/>
    <col min="3096" max="3104" width="6.7109375" customWidth="1"/>
    <col min="3327" max="3327" width="28.28515625" customWidth="1"/>
    <col min="3328" max="3328" width="19" customWidth="1"/>
    <col min="3329" max="3329" width="7.140625" customWidth="1"/>
    <col min="3330" max="3336" width="6.85546875" customWidth="1"/>
    <col min="3337" max="3337" width="1.7109375" customWidth="1"/>
    <col min="3338" max="3338" width="5.5703125" customWidth="1"/>
    <col min="3339" max="3339" width="0" hidden="1" customWidth="1"/>
    <col min="3340" max="3340" width="5.5703125" customWidth="1"/>
    <col min="3341" max="3341" width="0" hidden="1" customWidth="1"/>
    <col min="3342" max="3342" width="5.5703125" customWidth="1"/>
    <col min="3343" max="3343" width="0" hidden="1" customWidth="1"/>
    <col min="3344" max="3344" width="4.5703125" customWidth="1"/>
    <col min="3345" max="3345" width="0" hidden="1" customWidth="1"/>
    <col min="3346" max="3346" width="15.42578125" bestFit="1" customWidth="1"/>
    <col min="3347" max="3347" width="0" hidden="1" customWidth="1"/>
    <col min="3349" max="3349" width="26" bestFit="1" customWidth="1"/>
    <col min="3350" max="3350" width="0" hidden="1" customWidth="1"/>
    <col min="3351" max="3351" width="18.28515625" bestFit="1" customWidth="1"/>
    <col min="3352" max="3360" width="6.7109375" customWidth="1"/>
    <col min="3583" max="3583" width="28.28515625" customWidth="1"/>
    <col min="3584" max="3584" width="19" customWidth="1"/>
    <col min="3585" max="3585" width="7.140625" customWidth="1"/>
    <col min="3586" max="3592" width="6.85546875" customWidth="1"/>
    <col min="3593" max="3593" width="1.7109375" customWidth="1"/>
    <col min="3594" max="3594" width="5.5703125" customWidth="1"/>
    <col min="3595" max="3595" width="0" hidden="1" customWidth="1"/>
    <col min="3596" max="3596" width="5.5703125" customWidth="1"/>
    <col min="3597" max="3597" width="0" hidden="1" customWidth="1"/>
    <col min="3598" max="3598" width="5.5703125" customWidth="1"/>
    <col min="3599" max="3599" width="0" hidden="1" customWidth="1"/>
    <col min="3600" max="3600" width="4.5703125" customWidth="1"/>
    <col min="3601" max="3601" width="0" hidden="1" customWidth="1"/>
    <col min="3602" max="3602" width="15.42578125" bestFit="1" customWidth="1"/>
    <col min="3603" max="3603" width="0" hidden="1" customWidth="1"/>
    <col min="3605" max="3605" width="26" bestFit="1" customWidth="1"/>
    <col min="3606" max="3606" width="0" hidden="1" customWidth="1"/>
    <col min="3607" max="3607" width="18.28515625" bestFit="1" customWidth="1"/>
    <col min="3608" max="3616" width="6.7109375" customWidth="1"/>
    <col min="3839" max="3839" width="28.28515625" customWidth="1"/>
    <col min="3840" max="3840" width="19" customWidth="1"/>
    <col min="3841" max="3841" width="7.140625" customWidth="1"/>
    <col min="3842" max="3848" width="6.85546875" customWidth="1"/>
    <col min="3849" max="3849" width="1.7109375" customWidth="1"/>
    <col min="3850" max="3850" width="5.5703125" customWidth="1"/>
    <col min="3851" max="3851" width="0" hidden="1" customWidth="1"/>
    <col min="3852" max="3852" width="5.5703125" customWidth="1"/>
    <col min="3853" max="3853" width="0" hidden="1" customWidth="1"/>
    <col min="3854" max="3854" width="5.5703125" customWidth="1"/>
    <col min="3855" max="3855" width="0" hidden="1" customWidth="1"/>
    <col min="3856" max="3856" width="4.5703125" customWidth="1"/>
    <col min="3857" max="3857" width="0" hidden="1" customWidth="1"/>
    <col min="3858" max="3858" width="15.42578125" bestFit="1" customWidth="1"/>
    <col min="3859" max="3859" width="0" hidden="1" customWidth="1"/>
    <col min="3861" max="3861" width="26" bestFit="1" customWidth="1"/>
    <col min="3862" max="3862" width="0" hidden="1" customWidth="1"/>
    <col min="3863" max="3863" width="18.28515625" bestFit="1" customWidth="1"/>
    <col min="3864" max="3872" width="6.7109375" customWidth="1"/>
    <col min="4095" max="4095" width="28.28515625" customWidth="1"/>
    <col min="4096" max="4096" width="19" customWidth="1"/>
    <col min="4097" max="4097" width="7.140625" customWidth="1"/>
    <col min="4098" max="4104" width="6.85546875" customWidth="1"/>
    <col min="4105" max="4105" width="1.7109375" customWidth="1"/>
    <col min="4106" max="4106" width="5.5703125" customWidth="1"/>
    <col min="4107" max="4107" width="0" hidden="1" customWidth="1"/>
    <col min="4108" max="4108" width="5.5703125" customWidth="1"/>
    <col min="4109" max="4109" width="0" hidden="1" customWidth="1"/>
    <col min="4110" max="4110" width="5.5703125" customWidth="1"/>
    <col min="4111" max="4111" width="0" hidden="1" customWidth="1"/>
    <col min="4112" max="4112" width="4.5703125" customWidth="1"/>
    <col min="4113" max="4113" width="0" hidden="1" customWidth="1"/>
    <col min="4114" max="4114" width="15.42578125" bestFit="1" customWidth="1"/>
    <col min="4115" max="4115" width="0" hidden="1" customWidth="1"/>
    <col min="4117" max="4117" width="26" bestFit="1" customWidth="1"/>
    <col min="4118" max="4118" width="0" hidden="1" customWidth="1"/>
    <col min="4119" max="4119" width="18.28515625" bestFit="1" customWidth="1"/>
    <col min="4120" max="4128" width="6.7109375" customWidth="1"/>
    <col min="4351" max="4351" width="28.28515625" customWidth="1"/>
    <col min="4352" max="4352" width="19" customWidth="1"/>
    <col min="4353" max="4353" width="7.140625" customWidth="1"/>
    <col min="4354" max="4360" width="6.85546875" customWidth="1"/>
    <col min="4361" max="4361" width="1.7109375" customWidth="1"/>
    <col min="4362" max="4362" width="5.5703125" customWidth="1"/>
    <col min="4363" max="4363" width="0" hidden="1" customWidth="1"/>
    <col min="4364" max="4364" width="5.5703125" customWidth="1"/>
    <col min="4365" max="4365" width="0" hidden="1" customWidth="1"/>
    <col min="4366" max="4366" width="5.5703125" customWidth="1"/>
    <col min="4367" max="4367" width="0" hidden="1" customWidth="1"/>
    <col min="4368" max="4368" width="4.5703125" customWidth="1"/>
    <col min="4369" max="4369" width="0" hidden="1" customWidth="1"/>
    <col min="4370" max="4370" width="15.42578125" bestFit="1" customWidth="1"/>
    <col min="4371" max="4371" width="0" hidden="1" customWidth="1"/>
    <col min="4373" max="4373" width="26" bestFit="1" customWidth="1"/>
    <col min="4374" max="4374" width="0" hidden="1" customWidth="1"/>
    <col min="4375" max="4375" width="18.28515625" bestFit="1" customWidth="1"/>
    <col min="4376" max="4384" width="6.7109375" customWidth="1"/>
    <col min="4607" max="4607" width="28.28515625" customWidth="1"/>
    <col min="4608" max="4608" width="19" customWidth="1"/>
    <col min="4609" max="4609" width="7.140625" customWidth="1"/>
    <col min="4610" max="4616" width="6.85546875" customWidth="1"/>
    <col min="4617" max="4617" width="1.7109375" customWidth="1"/>
    <col min="4618" max="4618" width="5.5703125" customWidth="1"/>
    <col min="4619" max="4619" width="0" hidden="1" customWidth="1"/>
    <col min="4620" max="4620" width="5.5703125" customWidth="1"/>
    <col min="4621" max="4621" width="0" hidden="1" customWidth="1"/>
    <col min="4622" max="4622" width="5.5703125" customWidth="1"/>
    <col min="4623" max="4623" width="0" hidden="1" customWidth="1"/>
    <col min="4624" max="4624" width="4.5703125" customWidth="1"/>
    <col min="4625" max="4625" width="0" hidden="1" customWidth="1"/>
    <col min="4626" max="4626" width="15.42578125" bestFit="1" customWidth="1"/>
    <col min="4627" max="4627" width="0" hidden="1" customWidth="1"/>
    <col min="4629" max="4629" width="26" bestFit="1" customWidth="1"/>
    <col min="4630" max="4630" width="0" hidden="1" customWidth="1"/>
    <col min="4631" max="4631" width="18.28515625" bestFit="1" customWidth="1"/>
    <col min="4632" max="4640" width="6.7109375" customWidth="1"/>
    <col min="4863" max="4863" width="28.28515625" customWidth="1"/>
    <col min="4864" max="4864" width="19" customWidth="1"/>
    <col min="4865" max="4865" width="7.140625" customWidth="1"/>
    <col min="4866" max="4872" width="6.85546875" customWidth="1"/>
    <col min="4873" max="4873" width="1.7109375" customWidth="1"/>
    <col min="4874" max="4874" width="5.5703125" customWidth="1"/>
    <col min="4875" max="4875" width="0" hidden="1" customWidth="1"/>
    <col min="4876" max="4876" width="5.5703125" customWidth="1"/>
    <col min="4877" max="4877" width="0" hidden="1" customWidth="1"/>
    <col min="4878" max="4878" width="5.5703125" customWidth="1"/>
    <col min="4879" max="4879" width="0" hidden="1" customWidth="1"/>
    <col min="4880" max="4880" width="4.5703125" customWidth="1"/>
    <col min="4881" max="4881" width="0" hidden="1" customWidth="1"/>
    <col min="4882" max="4882" width="15.42578125" bestFit="1" customWidth="1"/>
    <col min="4883" max="4883" width="0" hidden="1" customWidth="1"/>
    <col min="4885" max="4885" width="26" bestFit="1" customWidth="1"/>
    <col min="4886" max="4886" width="0" hidden="1" customWidth="1"/>
    <col min="4887" max="4887" width="18.28515625" bestFit="1" customWidth="1"/>
    <col min="4888" max="4896" width="6.7109375" customWidth="1"/>
    <col min="5119" max="5119" width="28.28515625" customWidth="1"/>
    <col min="5120" max="5120" width="19" customWidth="1"/>
    <col min="5121" max="5121" width="7.140625" customWidth="1"/>
    <col min="5122" max="5128" width="6.85546875" customWidth="1"/>
    <col min="5129" max="5129" width="1.7109375" customWidth="1"/>
    <col min="5130" max="5130" width="5.5703125" customWidth="1"/>
    <col min="5131" max="5131" width="0" hidden="1" customWidth="1"/>
    <col min="5132" max="5132" width="5.5703125" customWidth="1"/>
    <col min="5133" max="5133" width="0" hidden="1" customWidth="1"/>
    <col min="5134" max="5134" width="5.5703125" customWidth="1"/>
    <col min="5135" max="5135" width="0" hidden="1" customWidth="1"/>
    <col min="5136" max="5136" width="4.5703125" customWidth="1"/>
    <col min="5137" max="5137" width="0" hidden="1" customWidth="1"/>
    <col min="5138" max="5138" width="15.42578125" bestFit="1" customWidth="1"/>
    <col min="5139" max="5139" width="0" hidden="1" customWidth="1"/>
    <col min="5141" max="5141" width="26" bestFit="1" customWidth="1"/>
    <col min="5142" max="5142" width="0" hidden="1" customWidth="1"/>
    <col min="5143" max="5143" width="18.28515625" bestFit="1" customWidth="1"/>
    <col min="5144" max="5152" width="6.7109375" customWidth="1"/>
    <col min="5375" max="5375" width="28.28515625" customWidth="1"/>
    <col min="5376" max="5376" width="19" customWidth="1"/>
    <col min="5377" max="5377" width="7.140625" customWidth="1"/>
    <col min="5378" max="5384" width="6.85546875" customWidth="1"/>
    <col min="5385" max="5385" width="1.7109375" customWidth="1"/>
    <col min="5386" max="5386" width="5.5703125" customWidth="1"/>
    <col min="5387" max="5387" width="0" hidden="1" customWidth="1"/>
    <col min="5388" max="5388" width="5.5703125" customWidth="1"/>
    <col min="5389" max="5389" width="0" hidden="1" customWidth="1"/>
    <col min="5390" max="5390" width="5.5703125" customWidth="1"/>
    <col min="5391" max="5391" width="0" hidden="1" customWidth="1"/>
    <col min="5392" max="5392" width="4.5703125" customWidth="1"/>
    <col min="5393" max="5393" width="0" hidden="1" customWidth="1"/>
    <col min="5394" max="5394" width="15.42578125" bestFit="1" customWidth="1"/>
    <col min="5395" max="5395" width="0" hidden="1" customWidth="1"/>
    <col min="5397" max="5397" width="26" bestFit="1" customWidth="1"/>
    <col min="5398" max="5398" width="0" hidden="1" customWidth="1"/>
    <col min="5399" max="5399" width="18.28515625" bestFit="1" customWidth="1"/>
    <col min="5400" max="5408" width="6.7109375" customWidth="1"/>
    <col min="5631" max="5631" width="28.28515625" customWidth="1"/>
    <col min="5632" max="5632" width="19" customWidth="1"/>
    <col min="5633" max="5633" width="7.140625" customWidth="1"/>
    <col min="5634" max="5640" width="6.85546875" customWidth="1"/>
    <col min="5641" max="5641" width="1.7109375" customWidth="1"/>
    <col min="5642" max="5642" width="5.5703125" customWidth="1"/>
    <col min="5643" max="5643" width="0" hidden="1" customWidth="1"/>
    <col min="5644" max="5644" width="5.5703125" customWidth="1"/>
    <col min="5645" max="5645" width="0" hidden="1" customWidth="1"/>
    <col min="5646" max="5646" width="5.5703125" customWidth="1"/>
    <col min="5647" max="5647" width="0" hidden="1" customWidth="1"/>
    <col min="5648" max="5648" width="4.5703125" customWidth="1"/>
    <col min="5649" max="5649" width="0" hidden="1" customWidth="1"/>
    <col min="5650" max="5650" width="15.42578125" bestFit="1" customWidth="1"/>
    <col min="5651" max="5651" width="0" hidden="1" customWidth="1"/>
    <col min="5653" max="5653" width="26" bestFit="1" customWidth="1"/>
    <col min="5654" max="5654" width="0" hidden="1" customWidth="1"/>
    <col min="5655" max="5655" width="18.28515625" bestFit="1" customWidth="1"/>
    <col min="5656" max="5664" width="6.7109375" customWidth="1"/>
    <col min="5887" max="5887" width="28.28515625" customWidth="1"/>
    <col min="5888" max="5888" width="19" customWidth="1"/>
    <col min="5889" max="5889" width="7.140625" customWidth="1"/>
    <col min="5890" max="5896" width="6.85546875" customWidth="1"/>
    <col min="5897" max="5897" width="1.7109375" customWidth="1"/>
    <col min="5898" max="5898" width="5.5703125" customWidth="1"/>
    <col min="5899" max="5899" width="0" hidden="1" customWidth="1"/>
    <col min="5900" max="5900" width="5.5703125" customWidth="1"/>
    <col min="5901" max="5901" width="0" hidden="1" customWidth="1"/>
    <col min="5902" max="5902" width="5.5703125" customWidth="1"/>
    <col min="5903" max="5903" width="0" hidden="1" customWidth="1"/>
    <col min="5904" max="5904" width="4.5703125" customWidth="1"/>
    <col min="5905" max="5905" width="0" hidden="1" customWidth="1"/>
    <col min="5906" max="5906" width="15.42578125" bestFit="1" customWidth="1"/>
    <col min="5907" max="5907" width="0" hidden="1" customWidth="1"/>
    <col min="5909" max="5909" width="26" bestFit="1" customWidth="1"/>
    <col min="5910" max="5910" width="0" hidden="1" customWidth="1"/>
    <col min="5911" max="5911" width="18.28515625" bestFit="1" customWidth="1"/>
    <col min="5912" max="5920" width="6.7109375" customWidth="1"/>
    <col min="6143" max="6143" width="28.28515625" customWidth="1"/>
    <col min="6144" max="6144" width="19" customWidth="1"/>
    <col min="6145" max="6145" width="7.140625" customWidth="1"/>
    <col min="6146" max="6152" width="6.85546875" customWidth="1"/>
    <col min="6153" max="6153" width="1.7109375" customWidth="1"/>
    <col min="6154" max="6154" width="5.5703125" customWidth="1"/>
    <col min="6155" max="6155" width="0" hidden="1" customWidth="1"/>
    <col min="6156" max="6156" width="5.5703125" customWidth="1"/>
    <col min="6157" max="6157" width="0" hidden="1" customWidth="1"/>
    <col min="6158" max="6158" width="5.5703125" customWidth="1"/>
    <col min="6159" max="6159" width="0" hidden="1" customWidth="1"/>
    <col min="6160" max="6160" width="4.5703125" customWidth="1"/>
    <col min="6161" max="6161" width="0" hidden="1" customWidth="1"/>
    <col min="6162" max="6162" width="15.42578125" bestFit="1" customWidth="1"/>
    <col min="6163" max="6163" width="0" hidden="1" customWidth="1"/>
    <col min="6165" max="6165" width="26" bestFit="1" customWidth="1"/>
    <col min="6166" max="6166" width="0" hidden="1" customWidth="1"/>
    <col min="6167" max="6167" width="18.28515625" bestFit="1" customWidth="1"/>
    <col min="6168" max="6176" width="6.7109375" customWidth="1"/>
    <col min="6399" max="6399" width="28.28515625" customWidth="1"/>
    <col min="6400" max="6400" width="19" customWidth="1"/>
    <col min="6401" max="6401" width="7.140625" customWidth="1"/>
    <col min="6402" max="6408" width="6.85546875" customWidth="1"/>
    <col min="6409" max="6409" width="1.7109375" customWidth="1"/>
    <col min="6410" max="6410" width="5.5703125" customWidth="1"/>
    <col min="6411" max="6411" width="0" hidden="1" customWidth="1"/>
    <col min="6412" max="6412" width="5.5703125" customWidth="1"/>
    <col min="6413" max="6413" width="0" hidden="1" customWidth="1"/>
    <col min="6414" max="6414" width="5.5703125" customWidth="1"/>
    <col min="6415" max="6415" width="0" hidden="1" customWidth="1"/>
    <col min="6416" max="6416" width="4.5703125" customWidth="1"/>
    <col min="6417" max="6417" width="0" hidden="1" customWidth="1"/>
    <col min="6418" max="6418" width="15.42578125" bestFit="1" customWidth="1"/>
    <col min="6419" max="6419" width="0" hidden="1" customWidth="1"/>
    <col min="6421" max="6421" width="26" bestFit="1" customWidth="1"/>
    <col min="6422" max="6422" width="0" hidden="1" customWidth="1"/>
    <col min="6423" max="6423" width="18.28515625" bestFit="1" customWidth="1"/>
    <col min="6424" max="6432" width="6.7109375" customWidth="1"/>
    <col min="6655" max="6655" width="28.28515625" customWidth="1"/>
    <col min="6656" max="6656" width="19" customWidth="1"/>
    <col min="6657" max="6657" width="7.140625" customWidth="1"/>
    <col min="6658" max="6664" width="6.85546875" customWidth="1"/>
    <col min="6665" max="6665" width="1.7109375" customWidth="1"/>
    <col min="6666" max="6666" width="5.5703125" customWidth="1"/>
    <col min="6667" max="6667" width="0" hidden="1" customWidth="1"/>
    <col min="6668" max="6668" width="5.5703125" customWidth="1"/>
    <col min="6669" max="6669" width="0" hidden="1" customWidth="1"/>
    <col min="6670" max="6670" width="5.5703125" customWidth="1"/>
    <col min="6671" max="6671" width="0" hidden="1" customWidth="1"/>
    <col min="6672" max="6672" width="4.5703125" customWidth="1"/>
    <col min="6673" max="6673" width="0" hidden="1" customWidth="1"/>
    <col min="6674" max="6674" width="15.42578125" bestFit="1" customWidth="1"/>
    <col min="6675" max="6675" width="0" hidden="1" customWidth="1"/>
    <col min="6677" max="6677" width="26" bestFit="1" customWidth="1"/>
    <col min="6678" max="6678" width="0" hidden="1" customWidth="1"/>
    <col min="6679" max="6679" width="18.28515625" bestFit="1" customWidth="1"/>
    <col min="6680" max="6688" width="6.7109375" customWidth="1"/>
    <col min="6911" max="6911" width="28.28515625" customWidth="1"/>
    <col min="6912" max="6912" width="19" customWidth="1"/>
    <col min="6913" max="6913" width="7.140625" customWidth="1"/>
    <col min="6914" max="6920" width="6.85546875" customWidth="1"/>
    <col min="6921" max="6921" width="1.7109375" customWidth="1"/>
    <col min="6922" max="6922" width="5.5703125" customWidth="1"/>
    <col min="6923" max="6923" width="0" hidden="1" customWidth="1"/>
    <col min="6924" max="6924" width="5.5703125" customWidth="1"/>
    <col min="6925" max="6925" width="0" hidden="1" customWidth="1"/>
    <col min="6926" max="6926" width="5.5703125" customWidth="1"/>
    <col min="6927" max="6927" width="0" hidden="1" customWidth="1"/>
    <col min="6928" max="6928" width="4.5703125" customWidth="1"/>
    <col min="6929" max="6929" width="0" hidden="1" customWidth="1"/>
    <col min="6930" max="6930" width="15.42578125" bestFit="1" customWidth="1"/>
    <col min="6931" max="6931" width="0" hidden="1" customWidth="1"/>
    <col min="6933" max="6933" width="26" bestFit="1" customWidth="1"/>
    <col min="6934" max="6934" width="0" hidden="1" customWidth="1"/>
    <col min="6935" max="6935" width="18.28515625" bestFit="1" customWidth="1"/>
    <col min="6936" max="6944" width="6.7109375" customWidth="1"/>
    <col min="7167" max="7167" width="28.28515625" customWidth="1"/>
    <col min="7168" max="7168" width="19" customWidth="1"/>
    <col min="7169" max="7169" width="7.140625" customWidth="1"/>
    <col min="7170" max="7176" width="6.85546875" customWidth="1"/>
    <col min="7177" max="7177" width="1.7109375" customWidth="1"/>
    <col min="7178" max="7178" width="5.5703125" customWidth="1"/>
    <col min="7179" max="7179" width="0" hidden="1" customWidth="1"/>
    <col min="7180" max="7180" width="5.5703125" customWidth="1"/>
    <col min="7181" max="7181" width="0" hidden="1" customWidth="1"/>
    <col min="7182" max="7182" width="5.5703125" customWidth="1"/>
    <col min="7183" max="7183" width="0" hidden="1" customWidth="1"/>
    <col min="7184" max="7184" width="4.5703125" customWidth="1"/>
    <col min="7185" max="7185" width="0" hidden="1" customWidth="1"/>
    <col min="7186" max="7186" width="15.42578125" bestFit="1" customWidth="1"/>
    <col min="7187" max="7187" width="0" hidden="1" customWidth="1"/>
    <col min="7189" max="7189" width="26" bestFit="1" customWidth="1"/>
    <col min="7190" max="7190" width="0" hidden="1" customWidth="1"/>
    <col min="7191" max="7191" width="18.28515625" bestFit="1" customWidth="1"/>
    <col min="7192" max="7200" width="6.7109375" customWidth="1"/>
    <col min="7423" max="7423" width="28.28515625" customWidth="1"/>
    <col min="7424" max="7424" width="19" customWidth="1"/>
    <col min="7425" max="7425" width="7.140625" customWidth="1"/>
    <col min="7426" max="7432" width="6.85546875" customWidth="1"/>
    <col min="7433" max="7433" width="1.7109375" customWidth="1"/>
    <col min="7434" max="7434" width="5.5703125" customWidth="1"/>
    <col min="7435" max="7435" width="0" hidden="1" customWidth="1"/>
    <col min="7436" max="7436" width="5.5703125" customWidth="1"/>
    <col min="7437" max="7437" width="0" hidden="1" customWidth="1"/>
    <col min="7438" max="7438" width="5.5703125" customWidth="1"/>
    <col min="7439" max="7439" width="0" hidden="1" customWidth="1"/>
    <col min="7440" max="7440" width="4.5703125" customWidth="1"/>
    <col min="7441" max="7441" width="0" hidden="1" customWidth="1"/>
    <col min="7442" max="7442" width="15.42578125" bestFit="1" customWidth="1"/>
    <col min="7443" max="7443" width="0" hidden="1" customWidth="1"/>
    <col min="7445" max="7445" width="26" bestFit="1" customWidth="1"/>
    <col min="7446" max="7446" width="0" hidden="1" customWidth="1"/>
    <col min="7447" max="7447" width="18.28515625" bestFit="1" customWidth="1"/>
    <col min="7448" max="7456" width="6.7109375" customWidth="1"/>
    <col min="7679" max="7679" width="28.28515625" customWidth="1"/>
    <col min="7680" max="7680" width="19" customWidth="1"/>
    <col min="7681" max="7681" width="7.140625" customWidth="1"/>
    <col min="7682" max="7688" width="6.85546875" customWidth="1"/>
    <col min="7689" max="7689" width="1.7109375" customWidth="1"/>
    <col min="7690" max="7690" width="5.5703125" customWidth="1"/>
    <col min="7691" max="7691" width="0" hidden="1" customWidth="1"/>
    <col min="7692" max="7692" width="5.5703125" customWidth="1"/>
    <col min="7693" max="7693" width="0" hidden="1" customWidth="1"/>
    <col min="7694" max="7694" width="5.5703125" customWidth="1"/>
    <col min="7695" max="7695" width="0" hidden="1" customWidth="1"/>
    <col min="7696" max="7696" width="4.5703125" customWidth="1"/>
    <col min="7697" max="7697" width="0" hidden="1" customWidth="1"/>
    <col min="7698" max="7698" width="15.42578125" bestFit="1" customWidth="1"/>
    <col min="7699" max="7699" width="0" hidden="1" customWidth="1"/>
    <col min="7701" max="7701" width="26" bestFit="1" customWidth="1"/>
    <col min="7702" max="7702" width="0" hidden="1" customWidth="1"/>
    <col min="7703" max="7703" width="18.28515625" bestFit="1" customWidth="1"/>
    <col min="7704" max="7712" width="6.7109375" customWidth="1"/>
    <col min="7935" max="7935" width="28.28515625" customWidth="1"/>
    <col min="7936" max="7936" width="19" customWidth="1"/>
    <col min="7937" max="7937" width="7.140625" customWidth="1"/>
    <col min="7938" max="7944" width="6.85546875" customWidth="1"/>
    <col min="7945" max="7945" width="1.7109375" customWidth="1"/>
    <col min="7946" max="7946" width="5.5703125" customWidth="1"/>
    <col min="7947" max="7947" width="0" hidden="1" customWidth="1"/>
    <col min="7948" max="7948" width="5.5703125" customWidth="1"/>
    <col min="7949" max="7949" width="0" hidden="1" customWidth="1"/>
    <col min="7950" max="7950" width="5.5703125" customWidth="1"/>
    <col min="7951" max="7951" width="0" hidden="1" customWidth="1"/>
    <col min="7952" max="7952" width="4.5703125" customWidth="1"/>
    <col min="7953" max="7953" width="0" hidden="1" customWidth="1"/>
    <col min="7954" max="7954" width="15.42578125" bestFit="1" customWidth="1"/>
    <col min="7955" max="7955" width="0" hidden="1" customWidth="1"/>
    <col min="7957" max="7957" width="26" bestFit="1" customWidth="1"/>
    <col min="7958" max="7958" width="0" hidden="1" customWidth="1"/>
    <col min="7959" max="7959" width="18.28515625" bestFit="1" customWidth="1"/>
    <col min="7960" max="7968" width="6.7109375" customWidth="1"/>
    <col min="8191" max="8191" width="28.28515625" customWidth="1"/>
    <col min="8192" max="8192" width="19" customWidth="1"/>
    <col min="8193" max="8193" width="7.140625" customWidth="1"/>
    <col min="8194" max="8200" width="6.85546875" customWidth="1"/>
    <col min="8201" max="8201" width="1.7109375" customWidth="1"/>
    <col min="8202" max="8202" width="5.5703125" customWidth="1"/>
    <col min="8203" max="8203" width="0" hidden="1" customWidth="1"/>
    <col min="8204" max="8204" width="5.5703125" customWidth="1"/>
    <col min="8205" max="8205" width="0" hidden="1" customWidth="1"/>
    <col min="8206" max="8206" width="5.5703125" customWidth="1"/>
    <col min="8207" max="8207" width="0" hidden="1" customWidth="1"/>
    <col min="8208" max="8208" width="4.5703125" customWidth="1"/>
    <col min="8209" max="8209" width="0" hidden="1" customWidth="1"/>
    <col min="8210" max="8210" width="15.42578125" bestFit="1" customWidth="1"/>
    <col min="8211" max="8211" width="0" hidden="1" customWidth="1"/>
    <col min="8213" max="8213" width="26" bestFit="1" customWidth="1"/>
    <col min="8214" max="8214" width="0" hidden="1" customWidth="1"/>
    <col min="8215" max="8215" width="18.28515625" bestFit="1" customWidth="1"/>
    <col min="8216" max="8224" width="6.7109375" customWidth="1"/>
    <col min="8447" max="8447" width="28.28515625" customWidth="1"/>
    <col min="8448" max="8448" width="19" customWidth="1"/>
    <col min="8449" max="8449" width="7.140625" customWidth="1"/>
    <col min="8450" max="8456" width="6.85546875" customWidth="1"/>
    <col min="8457" max="8457" width="1.7109375" customWidth="1"/>
    <col min="8458" max="8458" width="5.5703125" customWidth="1"/>
    <col min="8459" max="8459" width="0" hidden="1" customWidth="1"/>
    <col min="8460" max="8460" width="5.5703125" customWidth="1"/>
    <col min="8461" max="8461" width="0" hidden="1" customWidth="1"/>
    <col min="8462" max="8462" width="5.5703125" customWidth="1"/>
    <col min="8463" max="8463" width="0" hidden="1" customWidth="1"/>
    <col min="8464" max="8464" width="4.5703125" customWidth="1"/>
    <col min="8465" max="8465" width="0" hidden="1" customWidth="1"/>
    <col min="8466" max="8466" width="15.42578125" bestFit="1" customWidth="1"/>
    <col min="8467" max="8467" width="0" hidden="1" customWidth="1"/>
    <col min="8469" max="8469" width="26" bestFit="1" customWidth="1"/>
    <col min="8470" max="8470" width="0" hidden="1" customWidth="1"/>
    <col min="8471" max="8471" width="18.28515625" bestFit="1" customWidth="1"/>
    <col min="8472" max="8480" width="6.7109375" customWidth="1"/>
    <col min="8703" max="8703" width="28.28515625" customWidth="1"/>
    <col min="8704" max="8704" width="19" customWidth="1"/>
    <col min="8705" max="8705" width="7.140625" customWidth="1"/>
    <col min="8706" max="8712" width="6.85546875" customWidth="1"/>
    <col min="8713" max="8713" width="1.7109375" customWidth="1"/>
    <col min="8714" max="8714" width="5.5703125" customWidth="1"/>
    <col min="8715" max="8715" width="0" hidden="1" customWidth="1"/>
    <col min="8716" max="8716" width="5.5703125" customWidth="1"/>
    <col min="8717" max="8717" width="0" hidden="1" customWidth="1"/>
    <col min="8718" max="8718" width="5.5703125" customWidth="1"/>
    <col min="8719" max="8719" width="0" hidden="1" customWidth="1"/>
    <col min="8720" max="8720" width="4.5703125" customWidth="1"/>
    <col min="8721" max="8721" width="0" hidden="1" customWidth="1"/>
    <col min="8722" max="8722" width="15.42578125" bestFit="1" customWidth="1"/>
    <col min="8723" max="8723" width="0" hidden="1" customWidth="1"/>
    <col min="8725" max="8725" width="26" bestFit="1" customWidth="1"/>
    <col min="8726" max="8726" width="0" hidden="1" customWidth="1"/>
    <col min="8727" max="8727" width="18.28515625" bestFit="1" customWidth="1"/>
    <col min="8728" max="8736" width="6.7109375" customWidth="1"/>
    <col min="8959" max="8959" width="28.28515625" customWidth="1"/>
    <col min="8960" max="8960" width="19" customWidth="1"/>
    <col min="8961" max="8961" width="7.140625" customWidth="1"/>
    <col min="8962" max="8968" width="6.85546875" customWidth="1"/>
    <col min="8969" max="8969" width="1.7109375" customWidth="1"/>
    <col min="8970" max="8970" width="5.5703125" customWidth="1"/>
    <col min="8971" max="8971" width="0" hidden="1" customWidth="1"/>
    <col min="8972" max="8972" width="5.5703125" customWidth="1"/>
    <col min="8973" max="8973" width="0" hidden="1" customWidth="1"/>
    <col min="8974" max="8974" width="5.5703125" customWidth="1"/>
    <col min="8975" max="8975" width="0" hidden="1" customWidth="1"/>
    <col min="8976" max="8976" width="4.5703125" customWidth="1"/>
    <col min="8977" max="8977" width="0" hidden="1" customWidth="1"/>
    <col min="8978" max="8978" width="15.42578125" bestFit="1" customWidth="1"/>
    <col min="8979" max="8979" width="0" hidden="1" customWidth="1"/>
    <col min="8981" max="8981" width="26" bestFit="1" customWidth="1"/>
    <col min="8982" max="8982" width="0" hidden="1" customWidth="1"/>
    <col min="8983" max="8983" width="18.28515625" bestFit="1" customWidth="1"/>
    <col min="8984" max="8992" width="6.7109375" customWidth="1"/>
    <col min="9215" max="9215" width="28.28515625" customWidth="1"/>
    <col min="9216" max="9216" width="19" customWidth="1"/>
    <col min="9217" max="9217" width="7.140625" customWidth="1"/>
    <col min="9218" max="9224" width="6.85546875" customWidth="1"/>
    <col min="9225" max="9225" width="1.7109375" customWidth="1"/>
    <col min="9226" max="9226" width="5.5703125" customWidth="1"/>
    <col min="9227" max="9227" width="0" hidden="1" customWidth="1"/>
    <col min="9228" max="9228" width="5.5703125" customWidth="1"/>
    <col min="9229" max="9229" width="0" hidden="1" customWidth="1"/>
    <col min="9230" max="9230" width="5.5703125" customWidth="1"/>
    <col min="9231" max="9231" width="0" hidden="1" customWidth="1"/>
    <col min="9232" max="9232" width="4.5703125" customWidth="1"/>
    <col min="9233" max="9233" width="0" hidden="1" customWidth="1"/>
    <col min="9234" max="9234" width="15.42578125" bestFit="1" customWidth="1"/>
    <col min="9235" max="9235" width="0" hidden="1" customWidth="1"/>
    <col min="9237" max="9237" width="26" bestFit="1" customWidth="1"/>
    <col min="9238" max="9238" width="0" hidden="1" customWidth="1"/>
    <col min="9239" max="9239" width="18.28515625" bestFit="1" customWidth="1"/>
    <col min="9240" max="9248" width="6.7109375" customWidth="1"/>
    <col min="9471" max="9471" width="28.28515625" customWidth="1"/>
    <col min="9472" max="9472" width="19" customWidth="1"/>
    <col min="9473" max="9473" width="7.140625" customWidth="1"/>
    <col min="9474" max="9480" width="6.85546875" customWidth="1"/>
    <col min="9481" max="9481" width="1.7109375" customWidth="1"/>
    <col min="9482" max="9482" width="5.5703125" customWidth="1"/>
    <col min="9483" max="9483" width="0" hidden="1" customWidth="1"/>
    <col min="9484" max="9484" width="5.5703125" customWidth="1"/>
    <col min="9485" max="9485" width="0" hidden="1" customWidth="1"/>
    <col min="9486" max="9486" width="5.5703125" customWidth="1"/>
    <col min="9487" max="9487" width="0" hidden="1" customWidth="1"/>
    <col min="9488" max="9488" width="4.5703125" customWidth="1"/>
    <col min="9489" max="9489" width="0" hidden="1" customWidth="1"/>
    <col min="9490" max="9490" width="15.42578125" bestFit="1" customWidth="1"/>
    <col min="9491" max="9491" width="0" hidden="1" customWidth="1"/>
    <col min="9493" max="9493" width="26" bestFit="1" customWidth="1"/>
    <col min="9494" max="9494" width="0" hidden="1" customWidth="1"/>
    <col min="9495" max="9495" width="18.28515625" bestFit="1" customWidth="1"/>
    <col min="9496" max="9504" width="6.7109375" customWidth="1"/>
    <col min="9727" max="9727" width="28.28515625" customWidth="1"/>
    <col min="9728" max="9728" width="19" customWidth="1"/>
    <col min="9729" max="9729" width="7.140625" customWidth="1"/>
    <col min="9730" max="9736" width="6.85546875" customWidth="1"/>
    <col min="9737" max="9737" width="1.7109375" customWidth="1"/>
    <col min="9738" max="9738" width="5.5703125" customWidth="1"/>
    <col min="9739" max="9739" width="0" hidden="1" customWidth="1"/>
    <col min="9740" max="9740" width="5.5703125" customWidth="1"/>
    <col min="9741" max="9741" width="0" hidden="1" customWidth="1"/>
    <col min="9742" max="9742" width="5.5703125" customWidth="1"/>
    <col min="9743" max="9743" width="0" hidden="1" customWidth="1"/>
    <col min="9744" max="9744" width="4.5703125" customWidth="1"/>
    <col min="9745" max="9745" width="0" hidden="1" customWidth="1"/>
    <col min="9746" max="9746" width="15.42578125" bestFit="1" customWidth="1"/>
    <col min="9747" max="9747" width="0" hidden="1" customWidth="1"/>
    <col min="9749" max="9749" width="26" bestFit="1" customWidth="1"/>
    <col min="9750" max="9750" width="0" hidden="1" customWidth="1"/>
    <col min="9751" max="9751" width="18.28515625" bestFit="1" customWidth="1"/>
    <col min="9752" max="9760" width="6.7109375" customWidth="1"/>
    <col min="9983" max="9983" width="28.28515625" customWidth="1"/>
    <col min="9984" max="9984" width="19" customWidth="1"/>
    <col min="9985" max="9985" width="7.140625" customWidth="1"/>
    <col min="9986" max="9992" width="6.85546875" customWidth="1"/>
    <col min="9993" max="9993" width="1.7109375" customWidth="1"/>
    <col min="9994" max="9994" width="5.5703125" customWidth="1"/>
    <col min="9995" max="9995" width="0" hidden="1" customWidth="1"/>
    <col min="9996" max="9996" width="5.5703125" customWidth="1"/>
    <col min="9997" max="9997" width="0" hidden="1" customWidth="1"/>
    <col min="9998" max="9998" width="5.5703125" customWidth="1"/>
    <col min="9999" max="9999" width="0" hidden="1" customWidth="1"/>
    <col min="10000" max="10000" width="4.5703125" customWidth="1"/>
    <col min="10001" max="10001" width="0" hidden="1" customWidth="1"/>
    <col min="10002" max="10002" width="15.42578125" bestFit="1" customWidth="1"/>
    <col min="10003" max="10003" width="0" hidden="1" customWidth="1"/>
    <col min="10005" max="10005" width="26" bestFit="1" customWidth="1"/>
    <col min="10006" max="10006" width="0" hidden="1" customWidth="1"/>
    <col min="10007" max="10007" width="18.28515625" bestFit="1" customWidth="1"/>
    <col min="10008" max="10016" width="6.7109375" customWidth="1"/>
    <col min="10239" max="10239" width="28.28515625" customWidth="1"/>
    <col min="10240" max="10240" width="19" customWidth="1"/>
    <col min="10241" max="10241" width="7.140625" customWidth="1"/>
    <col min="10242" max="10248" width="6.85546875" customWidth="1"/>
    <col min="10249" max="10249" width="1.7109375" customWidth="1"/>
    <col min="10250" max="10250" width="5.5703125" customWidth="1"/>
    <col min="10251" max="10251" width="0" hidden="1" customWidth="1"/>
    <col min="10252" max="10252" width="5.5703125" customWidth="1"/>
    <col min="10253" max="10253" width="0" hidden="1" customWidth="1"/>
    <col min="10254" max="10254" width="5.5703125" customWidth="1"/>
    <col min="10255" max="10255" width="0" hidden="1" customWidth="1"/>
    <col min="10256" max="10256" width="4.5703125" customWidth="1"/>
    <col min="10257" max="10257" width="0" hidden="1" customWidth="1"/>
    <col min="10258" max="10258" width="15.42578125" bestFit="1" customWidth="1"/>
    <col min="10259" max="10259" width="0" hidden="1" customWidth="1"/>
    <col min="10261" max="10261" width="26" bestFit="1" customWidth="1"/>
    <col min="10262" max="10262" width="0" hidden="1" customWidth="1"/>
    <col min="10263" max="10263" width="18.28515625" bestFit="1" customWidth="1"/>
    <col min="10264" max="10272" width="6.7109375" customWidth="1"/>
    <col min="10495" max="10495" width="28.28515625" customWidth="1"/>
    <col min="10496" max="10496" width="19" customWidth="1"/>
    <col min="10497" max="10497" width="7.140625" customWidth="1"/>
    <col min="10498" max="10504" width="6.85546875" customWidth="1"/>
    <col min="10505" max="10505" width="1.7109375" customWidth="1"/>
    <col min="10506" max="10506" width="5.5703125" customWidth="1"/>
    <col min="10507" max="10507" width="0" hidden="1" customWidth="1"/>
    <col min="10508" max="10508" width="5.5703125" customWidth="1"/>
    <col min="10509" max="10509" width="0" hidden="1" customWidth="1"/>
    <col min="10510" max="10510" width="5.5703125" customWidth="1"/>
    <col min="10511" max="10511" width="0" hidden="1" customWidth="1"/>
    <col min="10512" max="10512" width="4.5703125" customWidth="1"/>
    <col min="10513" max="10513" width="0" hidden="1" customWidth="1"/>
    <col min="10514" max="10514" width="15.42578125" bestFit="1" customWidth="1"/>
    <col min="10515" max="10515" width="0" hidden="1" customWidth="1"/>
    <col min="10517" max="10517" width="26" bestFit="1" customWidth="1"/>
    <col min="10518" max="10518" width="0" hidden="1" customWidth="1"/>
    <col min="10519" max="10519" width="18.28515625" bestFit="1" customWidth="1"/>
    <col min="10520" max="10528" width="6.7109375" customWidth="1"/>
    <col min="10751" max="10751" width="28.28515625" customWidth="1"/>
    <col min="10752" max="10752" width="19" customWidth="1"/>
    <col min="10753" max="10753" width="7.140625" customWidth="1"/>
    <col min="10754" max="10760" width="6.85546875" customWidth="1"/>
    <col min="10761" max="10761" width="1.7109375" customWidth="1"/>
    <col min="10762" max="10762" width="5.5703125" customWidth="1"/>
    <col min="10763" max="10763" width="0" hidden="1" customWidth="1"/>
    <col min="10764" max="10764" width="5.5703125" customWidth="1"/>
    <col min="10765" max="10765" width="0" hidden="1" customWidth="1"/>
    <col min="10766" max="10766" width="5.5703125" customWidth="1"/>
    <col min="10767" max="10767" width="0" hidden="1" customWidth="1"/>
    <col min="10768" max="10768" width="4.5703125" customWidth="1"/>
    <col min="10769" max="10769" width="0" hidden="1" customWidth="1"/>
    <col min="10770" max="10770" width="15.42578125" bestFit="1" customWidth="1"/>
    <col min="10771" max="10771" width="0" hidden="1" customWidth="1"/>
    <col min="10773" max="10773" width="26" bestFit="1" customWidth="1"/>
    <col min="10774" max="10774" width="0" hidden="1" customWidth="1"/>
    <col min="10775" max="10775" width="18.28515625" bestFit="1" customWidth="1"/>
    <col min="10776" max="10784" width="6.7109375" customWidth="1"/>
    <col min="11007" max="11007" width="28.28515625" customWidth="1"/>
    <col min="11008" max="11008" width="19" customWidth="1"/>
    <col min="11009" max="11009" width="7.140625" customWidth="1"/>
    <col min="11010" max="11016" width="6.85546875" customWidth="1"/>
    <col min="11017" max="11017" width="1.7109375" customWidth="1"/>
    <col min="11018" max="11018" width="5.5703125" customWidth="1"/>
    <col min="11019" max="11019" width="0" hidden="1" customWidth="1"/>
    <col min="11020" max="11020" width="5.5703125" customWidth="1"/>
    <col min="11021" max="11021" width="0" hidden="1" customWidth="1"/>
    <col min="11022" max="11022" width="5.5703125" customWidth="1"/>
    <col min="11023" max="11023" width="0" hidden="1" customWidth="1"/>
    <col min="11024" max="11024" width="4.5703125" customWidth="1"/>
    <col min="11025" max="11025" width="0" hidden="1" customWidth="1"/>
    <col min="11026" max="11026" width="15.42578125" bestFit="1" customWidth="1"/>
    <col min="11027" max="11027" width="0" hidden="1" customWidth="1"/>
    <col min="11029" max="11029" width="26" bestFit="1" customWidth="1"/>
    <col min="11030" max="11030" width="0" hidden="1" customWidth="1"/>
    <col min="11031" max="11031" width="18.28515625" bestFit="1" customWidth="1"/>
    <col min="11032" max="11040" width="6.7109375" customWidth="1"/>
    <col min="11263" max="11263" width="28.28515625" customWidth="1"/>
    <col min="11264" max="11264" width="19" customWidth="1"/>
    <col min="11265" max="11265" width="7.140625" customWidth="1"/>
    <col min="11266" max="11272" width="6.85546875" customWidth="1"/>
    <col min="11273" max="11273" width="1.7109375" customWidth="1"/>
    <col min="11274" max="11274" width="5.5703125" customWidth="1"/>
    <col min="11275" max="11275" width="0" hidden="1" customWidth="1"/>
    <col min="11276" max="11276" width="5.5703125" customWidth="1"/>
    <col min="11277" max="11277" width="0" hidden="1" customWidth="1"/>
    <col min="11278" max="11278" width="5.5703125" customWidth="1"/>
    <col min="11279" max="11279" width="0" hidden="1" customWidth="1"/>
    <col min="11280" max="11280" width="4.5703125" customWidth="1"/>
    <col min="11281" max="11281" width="0" hidden="1" customWidth="1"/>
    <col min="11282" max="11282" width="15.42578125" bestFit="1" customWidth="1"/>
    <col min="11283" max="11283" width="0" hidden="1" customWidth="1"/>
    <col min="11285" max="11285" width="26" bestFit="1" customWidth="1"/>
    <col min="11286" max="11286" width="0" hidden="1" customWidth="1"/>
    <col min="11287" max="11287" width="18.28515625" bestFit="1" customWidth="1"/>
    <col min="11288" max="11296" width="6.7109375" customWidth="1"/>
    <col min="11519" max="11519" width="28.28515625" customWidth="1"/>
    <col min="11520" max="11520" width="19" customWidth="1"/>
    <col min="11521" max="11521" width="7.140625" customWidth="1"/>
    <col min="11522" max="11528" width="6.85546875" customWidth="1"/>
    <col min="11529" max="11529" width="1.7109375" customWidth="1"/>
    <col min="11530" max="11530" width="5.5703125" customWidth="1"/>
    <col min="11531" max="11531" width="0" hidden="1" customWidth="1"/>
    <col min="11532" max="11532" width="5.5703125" customWidth="1"/>
    <col min="11533" max="11533" width="0" hidden="1" customWidth="1"/>
    <col min="11534" max="11534" width="5.5703125" customWidth="1"/>
    <col min="11535" max="11535" width="0" hidden="1" customWidth="1"/>
    <col min="11536" max="11536" width="4.5703125" customWidth="1"/>
    <col min="11537" max="11537" width="0" hidden="1" customWidth="1"/>
    <col min="11538" max="11538" width="15.42578125" bestFit="1" customWidth="1"/>
    <col min="11539" max="11539" width="0" hidden="1" customWidth="1"/>
    <col min="11541" max="11541" width="26" bestFit="1" customWidth="1"/>
    <col min="11542" max="11542" width="0" hidden="1" customWidth="1"/>
    <col min="11543" max="11543" width="18.28515625" bestFit="1" customWidth="1"/>
    <col min="11544" max="11552" width="6.7109375" customWidth="1"/>
    <col min="11775" max="11775" width="28.28515625" customWidth="1"/>
    <col min="11776" max="11776" width="19" customWidth="1"/>
    <col min="11777" max="11777" width="7.140625" customWidth="1"/>
    <col min="11778" max="11784" width="6.85546875" customWidth="1"/>
    <col min="11785" max="11785" width="1.7109375" customWidth="1"/>
    <col min="11786" max="11786" width="5.5703125" customWidth="1"/>
    <col min="11787" max="11787" width="0" hidden="1" customWidth="1"/>
    <col min="11788" max="11788" width="5.5703125" customWidth="1"/>
    <col min="11789" max="11789" width="0" hidden="1" customWidth="1"/>
    <col min="11790" max="11790" width="5.5703125" customWidth="1"/>
    <col min="11791" max="11791" width="0" hidden="1" customWidth="1"/>
    <col min="11792" max="11792" width="4.5703125" customWidth="1"/>
    <col min="11793" max="11793" width="0" hidden="1" customWidth="1"/>
    <col min="11794" max="11794" width="15.42578125" bestFit="1" customWidth="1"/>
    <col min="11795" max="11795" width="0" hidden="1" customWidth="1"/>
    <col min="11797" max="11797" width="26" bestFit="1" customWidth="1"/>
    <col min="11798" max="11798" width="0" hidden="1" customWidth="1"/>
    <col min="11799" max="11799" width="18.28515625" bestFit="1" customWidth="1"/>
    <col min="11800" max="11808" width="6.7109375" customWidth="1"/>
    <col min="12031" max="12031" width="28.28515625" customWidth="1"/>
    <col min="12032" max="12032" width="19" customWidth="1"/>
    <col min="12033" max="12033" width="7.140625" customWidth="1"/>
    <col min="12034" max="12040" width="6.85546875" customWidth="1"/>
    <col min="12041" max="12041" width="1.7109375" customWidth="1"/>
    <col min="12042" max="12042" width="5.5703125" customWidth="1"/>
    <col min="12043" max="12043" width="0" hidden="1" customWidth="1"/>
    <col min="12044" max="12044" width="5.5703125" customWidth="1"/>
    <col min="12045" max="12045" width="0" hidden="1" customWidth="1"/>
    <col min="12046" max="12046" width="5.5703125" customWidth="1"/>
    <col min="12047" max="12047" width="0" hidden="1" customWidth="1"/>
    <col min="12048" max="12048" width="4.5703125" customWidth="1"/>
    <col min="12049" max="12049" width="0" hidden="1" customWidth="1"/>
    <col min="12050" max="12050" width="15.42578125" bestFit="1" customWidth="1"/>
    <col min="12051" max="12051" width="0" hidden="1" customWidth="1"/>
    <col min="12053" max="12053" width="26" bestFit="1" customWidth="1"/>
    <col min="12054" max="12054" width="0" hidden="1" customWidth="1"/>
    <col min="12055" max="12055" width="18.28515625" bestFit="1" customWidth="1"/>
    <col min="12056" max="12064" width="6.7109375" customWidth="1"/>
    <col min="12287" max="12287" width="28.28515625" customWidth="1"/>
    <col min="12288" max="12288" width="19" customWidth="1"/>
    <col min="12289" max="12289" width="7.140625" customWidth="1"/>
    <col min="12290" max="12296" width="6.85546875" customWidth="1"/>
    <col min="12297" max="12297" width="1.7109375" customWidth="1"/>
    <col min="12298" max="12298" width="5.5703125" customWidth="1"/>
    <col min="12299" max="12299" width="0" hidden="1" customWidth="1"/>
    <col min="12300" max="12300" width="5.5703125" customWidth="1"/>
    <col min="12301" max="12301" width="0" hidden="1" customWidth="1"/>
    <col min="12302" max="12302" width="5.5703125" customWidth="1"/>
    <col min="12303" max="12303" width="0" hidden="1" customWidth="1"/>
    <col min="12304" max="12304" width="4.5703125" customWidth="1"/>
    <col min="12305" max="12305" width="0" hidden="1" customWidth="1"/>
    <col min="12306" max="12306" width="15.42578125" bestFit="1" customWidth="1"/>
    <col min="12307" max="12307" width="0" hidden="1" customWidth="1"/>
    <col min="12309" max="12309" width="26" bestFit="1" customWidth="1"/>
    <col min="12310" max="12310" width="0" hidden="1" customWidth="1"/>
    <col min="12311" max="12311" width="18.28515625" bestFit="1" customWidth="1"/>
    <col min="12312" max="12320" width="6.7109375" customWidth="1"/>
    <col min="12543" max="12543" width="28.28515625" customWidth="1"/>
    <col min="12544" max="12544" width="19" customWidth="1"/>
    <col min="12545" max="12545" width="7.140625" customWidth="1"/>
    <col min="12546" max="12552" width="6.85546875" customWidth="1"/>
    <col min="12553" max="12553" width="1.7109375" customWidth="1"/>
    <col min="12554" max="12554" width="5.5703125" customWidth="1"/>
    <col min="12555" max="12555" width="0" hidden="1" customWidth="1"/>
    <col min="12556" max="12556" width="5.5703125" customWidth="1"/>
    <col min="12557" max="12557" width="0" hidden="1" customWidth="1"/>
    <col min="12558" max="12558" width="5.5703125" customWidth="1"/>
    <col min="12559" max="12559" width="0" hidden="1" customWidth="1"/>
    <col min="12560" max="12560" width="4.5703125" customWidth="1"/>
    <col min="12561" max="12561" width="0" hidden="1" customWidth="1"/>
    <col min="12562" max="12562" width="15.42578125" bestFit="1" customWidth="1"/>
    <col min="12563" max="12563" width="0" hidden="1" customWidth="1"/>
    <col min="12565" max="12565" width="26" bestFit="1" customWidth="1"/>
    <col min="12566" max="12566" width="0" hidden="1" customWidth="1"/>
    <col min="12567" max="12567" width="18.28515625" bestFit="1" customWidth="1"/>
    <col min="12568" max="12576" width="6.7109375" customWidth="1"/>
    <col min="12799" max="12799" width="28.28515625" customWidth="1"/>
    <col min="12800" max="12800" width="19" customWidth="1"/>
    <col min="12801" max="12801" width="7.140625" customWidth="1"/>
    <col min="12802" max="12808" width="6.85546875" customWidth="1"/>
    <col min="12809" max="12809" width="1.7109375" customWidth="1"/>
    <col min="12810" max="12810" width="5.5703125" customWidth="1"/>
    <col min="12811" max="12811" width="0" hidden="1" customWidth="1"/>
    <col min="12812" max="12812" width="5.5703125" customWidth="1"/>
    <col min="12813" max="12813" width="0" hidden="1" customWidth="1"/>
    <col min="12814" max="12814" width="5.5703125" customWidth="1"/>
    <col min="12815" max="12815" width="0" hidden="1" customWidth="1"/>
    <col min="12816" max="12816" width="4.5703125" customWidth="1"/>
    <col min="12817" max="12817" width="0" hidden="1" customWidth="1"/>
    <col min="12818" max="12818" width="15.42578125" bestFit="1" customWidth="1"/>
    <col min="12819" max="12819" width="0" hidden="1" customWidth="1"/>
    <col min="12821" max="12821" width="26" bestFit="1" customWidth="1"/>
    <col min="12822" max="12822" width="0" hidden="1" customWidth="1"/>
    <col min="12823" max="12823" width="18.28515625" bestFit="1" customWidth="1"/>
    <col min="12824" max="12832" width="6.7109375" customWidth="1"/>
    <col min="13055" max="13055" width="28.28515625" customWidth="1"/>
    <col min="13056" max="13056" width="19" customWidth="1"/>
    <col min="13057" max="13057" width="7.140625" customWidth="1"/>
    <col min="13058" max="13064" width="6.85546875" customWidth="1"/>
    <col min="13065" max="13065" width="1.7109375" customWidth="1"/>
    <col min="13066" max="13066" width="5.5703125" customWidth="1"/>
    <col min="13067" max="13067" width="0" hidden="1" customWidth="1"/>
    <col min="13068" max="13068" width="5.5703125" customWidth="1"/>
    <col min="13069" max="13069" width="0" hidden="1" customWidth="1"/>
    <col min="13070" max="13070" width="5.5703125" customWidth="1"/>
    <col min="13071" max="13071" width="0" hidden="1" customWidth="1"/>
    <col min="13072" max="13072" width="4.5703125" customWidth="1"/>
    <col min="13073" max="13073" width="0" hidden="1" customWidth="1"/>
    <col min="13074" max="13074" width="15.42578125" bestFit="1" customWidth="1"/>
    <col min="13075" max="13075" width="0" hidden="1" customWidth="1"/>
    <col min="13077" max="13077" width="26" bestFit="1" customWidth="1"/>
    <col min="13078" max="13078" width="0" hidden="1" customWidth="1"/>
    <col min="13079" max="13079" width="18.28515625" bestFit="1" customWidth="1"/>
    <col min="13080" max="13088" width="6.7109375" customWidth="1"/>
    <col min="13311" max="13311" width="28.28515625" customWidth="1"/>
    <col min="13312" max="13312" width="19" customWidth="1"/>
    <col min="13313" max="13313" width="7.140625" customWidth="1"/>
    <col min="13314" max="13320" width="6.85546875" customWidth="1"/>
    <col min="13321" max="13321" width="1.7109375" customWidth="1"/>
    <col min="13322" max="13322" width="5.5703125" customWidth="1"/>
    <col min="13323" max="13323" width="0" hidden="1" customWidth="1"/>
    <col min="13324" max="13324" width="5.5703125" customWidth="1"/>
    <col min="13325" max="13325" width="0" hidden="1" customWidth="1"/>
    <col min="13326" max="13326" width="5.5703125" customWidth="1"/>
    <col min="13327" max="13327" width="0" hidden="1" customWidth="1"/>
    <col min="13328" max="13328" width="4.5703125" customWidth="1"/>
    <col min="13329" max="13329" width="0" hidden="1" customWidth="1"/>
    <col min="13330" max="13330" width="15.42578125" bestFit="1" customWidth="1"/>
    <col min="13331" max="13331" width="0" hidden="1" customWidth="1"/>
    <col min="13333" max="13333" width="26" bestFit="1" customWidth="1"/>
    <col min="13334" max="13334" width="0" hidden="1" customWidth="1"/>
    <col min="13335" max="13335" width="18.28515625" bestFit="1" customWidth="1"/>
    <col min="13336" max="13344" width="6.7109375" customWidth="1"/>
    <col min="13567" max="13567" width="28.28515625" customWidth="1"/>
    <col min="13568" max="13568" width="19" customWidth="1"/>
    <col min="13569" max="13569" width="7.140625" customWidth="1"/>
    <col min="13570" max="13576" width="6.85546875" customWidth="1"/>
    <col min="13577" max="13577" width="1.7109375" customWidth="1"/>
    <col min="13578" max="13578" width="5.5703125" customWidth="1"/>
    <col min="13579" max="13579" width="0" hidden="1" customWidth="1"/>
    <col min="13580" max="13580" width="5.5703125" customWidth="1"/>
    <col min="13581" max="13581" width="0" hidden="1" customWidth="1"/>
    <col min="13582" max="13582" width="5.5703125" customWidth="1"/>
    <col min="13583" max="13583" width="0" hidden="1" customWidth="1"/>
    <col min="13584" max="13584" width="4.5703125" customWidth="1"/>
    <col min="13585" max="13585" width="0" hidden="1" customWidth="1"/>
    <col min="13586" max="13586" width="15.42578125" bestFit="1" customWidth="1"/>
    <col min="13587" max="13587" width="0" hidden="1" customWidth="1"/>
    <col min="13589" max="13589" width="26" bestFit="1" customWidth="1"/>
    <col min="13590" max="13590" width="0" hidden="1" customWidth="1"/>
    <col min="13591" max="13591" width="18.28515625" bestFit="1" customWidth="1"/>
    <col min="13592" max="13600" width="6.7109375" customWidth="1"/>
    <col min="13823" max="13823" width="28.28515625" customWidth="1"/>
    <col min="13824" max="13824" width="19" customWidth="1"/>
    <col min="13825" max="13825" width="7.140625" customWidth="1"/>
    <col min="13826" max="13832" width="6.85546875" customWidth="1"/>
    <col min="13833" max="13833" width="1.7109375" customWidth="1"/>
    <col min="13834" max="13834" width="5.5703125" customWidth="1"/>
    <col min="13835" max="13835" width="0" hidden="1" customWidth="1"/>
    <col min="13836" max="13836" width="5.5703125" customWidth="1"/>
    <col min="13837" max="13837" width="0" hidden="1" customWidth="1"/>
    <col min="13838" max="13838" width="5.5703125" customWidth="1"/>
    <col min="13839" max="13839" width="0" hidden="1" customWidth="1"/>
    <col min="13840" max="13840" width="4.5703125" customWidth="1"/>
    <col min="13841" max="13841" width="0" hidden="1" customWidth="1"/>
    <col min="13842" max="13842" width="15.42578125" bestFit="1" customWidth="1"/>
    <col min="13843" max="13843" width="0" hidden="1" customWidth="1"/>
    <col min="13845" max="13845" width="26" bestFit="1" customWidth="1"/>
    <col min="13846" max="13846" width="0" hidden="1" customWidth="1"/>
    <col min="13847" max="13847" width="18.28515625" bestFit="1" customWidth="1"/>
    <col min="13848" max="13856" width="6.7109375" customWidth="1"/>
    <col min="14079" max="14079" width="28.28515625" customWidth="1"/>
    <col min="14080" max="14080" width="19" customWidth="1"/>
    <col min="14081" max="14081" width="7.140625" customWidth="1"/>
    <col min="14082" max="14088" width="6.85546875" customWidth="1"/>
    <col min="14089" max="14089" width="1.7109375" customWidth="1"/>
    <col min="14090" max="14090" width="5.5703125" customWidth="1"/>
    <col min="14091" max="14091" width="0" hidden="1" customWidth="1"/>
    <col min="14092" max="14092" width="5.5703125" customWidth="1"/>
    <col min="14093" max="14093" width="0" hidden="1" customWidth="1"/>
    <col min="14094" max="14094" width="5.5703125" customWidth="1"/>
    <col min="14095" max="14095" width="0" hidden="1" customWidth="1"/>
    <col min="14096" max="14096" width="4.5703125" customWidth="1"/>
    <col min="14097" max="14097" width="0" hidden="1" customWidth="1"/>
    <col min="14098" max="14098" width="15.42578125" bestFit="1" customWidth="1"/>
    <col min="14099" max="14099" width="0" hidden="1" customWidth="1"/>
    <col min="14101" max="14101" width="26" bestFit="1" customWidth="1"/>
    <col min="14102" max="14102" width="0" hidden="1" customWidth="1"/>
    <col min="14103" max="14103" width="18.28515625" bestFit="1" customWidth="1"/>
    <col min="14104" max="14112" width="6.7109375" customWidth="1"/>
    <col min="14335" max="14335" width="28.28515625" customWidth="1"/>
    <col min="14336" max="14336" width="19" customWidth="1"/>
    <col min="14337" max="14337" width="7.140625" customWidth="1"/>
    <col min="14338" max="14344" width="6.85546875" customWidth="1"/>
    <col min="14345" max="14345" width="1.7109375" customWidth="1"/>
    <col min="14346" max="14346" width="5.5703125" customWidth="1"/>
    <col min="14347" max="14347" width="0" hidden="1" customWidth="1"/>
    <col min="14348" max="14348" width="5.5703125" customWidth="1"/>
    <col min="14349" max="14349" width="0" hidden="1" customWidth="1"/>
    <col min="14350" max="14350" width="5.5703125" customWidth="1"/>
    <col min="14351" max="14351" width="0" hidden="1" customWidth="1"/>
    <col min="14352" max="14352" width="4.5703125" customWidth="1"/>
    <col min="14353" max="14353" width="0" hidden="1" customWidth="1"/>
    <col min="14354" max="14354" width="15.42578125" bestFit="1" customWidth="1"/>
    <col min="14355" max="14355" width="0" hidden="1" customWidth="1"/>
    <col min="14357" max="14357" width="26" bestFit="1" customWidth="1"/>
    <col min="14358" max="14358" width="0" hidden="1" customWidth="1"/>
    <col min="14359" max="14359" width="18.28515625" bestFit="1" customWidth="1"/>
    <col min="14360" max="14368" width="6.7109375" customWidth="1"/>
    <col min="14591" max="14591" width="28.28515625" customWidth="1"/>
    <col min="14592" max="14592" width="19" customWidth="1"/>
    <col min="14593" max="14593" width="7.140625" customWidth="1"/>
    <col min="14594" max="14600" width="6.85546875" customWidth="1"/>
    <col min="14601" max="14601" width="1.7109375" customWidth="1"/>
    <col min="14602" max="14602" width="5.5703125" customWidth="1"/>
    <col min="14603" max="14603" width="0" hidden="1" customWidth="1"/>
    <col min="14604" max="14604" width="5.5703125" customWidth="1"/>
    <col min="14605" max="14605" width="0" hidden="1" customWidth="1"/>
    <col min="14606" max="14606" width="5.5703125" customWidth="1"/>
    <col min="14607" max="14607" width="0" hidden="1" customWidth="1"/>
    <col min="14608" max="14608" width="4.5703125" customWidth="1"/>
    <col min="14609" max="14609" width="0" hidden="1" customWidth="1"/>
    <col min="14610" max="14610" width="15.42578125" bestFit="1" customWidth="1"/>
    <col min="14611" max="14611" width="0" hidden="1" customWidth="1"/>
    <col min="14613" max="14613" width="26" bestFit="1" customWidth="1"/>
    <col min="14614" max="14614" width="0" hidden="1" customWidth="1"/>
    <col min="14615" max="14615" width="18.28515625" bestFit="1" customWidth="1"/>
    <col min="14616" max="14624" width="6.7109375" customWidth="1"/>
    <col min="14847" max="14847" width="28.28515625" customWidth="1"/>
    <col min="14848" max="14848" width="19" customWidth="1"/>
    <col min="14849" max="14849" width="7.140625" customWidth="1"/>
    <col min="14850" max="14856" width="6.85546875" customWidth="1"/>
    <col min="14857" max="14857" width="1.7109375" customWidth="1"/>
    <col min="14858" max="14858" width="5.5703125" customWidth="1"/>
    <col min="14859" max="14859" width="0" hidden="1" customWidth="1"/>
    <col min="14860" max="14860" width="5.5703125" customWidth="1"/>
    <col min="14861" max="14861" width="0" hidden="1" customWidth="1"/>
    <col min="14862" max="14862" width="5.5703125" customWidth="1"/>
    <col min="14863" max="14863" width="0" hidden="1" customWidth="1"/>
    <col min="14864" max="14864" width="4.5703125" customWidth="1"/>
    <col min="14865" max="14865" width="0" hidden="1" customWidth="1"/>
    <col min="14866" max="14866" width="15.42578125" bestFit="1" customWidth="1"/>
    <col min="14867" max="14867" width="0" hidden="1" customWidth="1"/>
    <col min="14869" max="14869" width="26" bestFit="1" customWidth="1"/>
    <col min="14870" max="14870" width="0" hidden="1" customWidth="1"/>
    <col min="14871" max="14871" width="18.28515625" bestFit="1" customWidth="1"/>
    <col min="14872" max="14880" width="6.7109375" customWidth="1"/>
    <col min="15103" max="15103" width="28.28515625" customWidth="1"/>
    <col min="15104" max="15104" width="19" customWidth="1"/>
    <col min="15105" max="15105" width="7.140625" customWidth="1"/>
    <col min="15106" max="15112" width="6.85546875" customWidth="1"/>
    <col min="15113" max="15113" width="1.7109375" customWidth="1"/>
    <col min="15114" max="15114" width="5.5703125" customWidth="1"/>
    <col min="15115" max="15115" width="0" hidden="1" customWidth="1"/>
    <col min="15116" max="15116" width="5.5703125" customWidth="1"/>
    <col min="15117" max="15117" width="0" hidden="1" customWidth="1"/>
    <col min="15118" max="15118" width="5.5703125" customWidth="1"/>
    <col min="15119" max="15119" width="0" hidden="1" customWidth="1"/>
    <col min="15120" max="15120" width="4.5703125" customWidth="1"/>
    <col min="15121" max="15121" width="0" hidden="1" customWidth="1"/>
    <col min="15122" max="15122" width="15.42578125" bestFit="1" customWidth="1"/>
    <col min="15123" max="15123" width="0" hidden="1" customWidth="1"/>
    <col min="15125" max="15125" width="26" bestFit="1" customWidth="1"/>
    <col min="15126" max="15126" width="0" hidden="1" customWidth="1"/>
    <col min="15127" max="15127" width="18.28515625" bestFit="1" customWidth="1"/>
    <col min="15128" max="15136" width="6.7109375" customWidth="1"/>
    <col min="15359" max="15359" width="28.28515625" customWidth="1"/>
    <col min="15360" max="15360" width="19" customWidth="1"/>
    <col min="15361" max="15361" width="7.140625" customWidth="1"/>
    <col min="15362" max="15368" width="6.85546875" customWidth="1"/>
    <col min="15369" max="15369" width="1.7109375" customWidth="1"/>
    <col min="15370" max="15370" width="5.5703125" customWidth="1"/>
    <col min="15371" max="15371" width="0" hidden="1" customWidth="1"/>
    <col min="15372" max="15372" width="5.5703125" customWidth="1"/>
    <col min="15373" max="15373" width="0" hidden="1" customWidth="1"/>
    <col min="15374" max="15374" width="5.5703125" customWidth="1"/>
    <col min="15375" max="15375" width="0" hidden="1" customWidth="1"/>
    <col min="15376" max="15376" width="4.5703125" customWidth="1"/>
    <col min="15377" max="15377" width="0" hidden="1" customWidth="1"/>
    <col min="15378" max="15378" width="15.42578125" bestFit="1" customWidth="1"/>
    <col min="15379" max="15379" width="0" hidden="1" customWidth="1"/>
    <col min="15381" max="15381" width="26" bestFit="1" customWidth="1"/>
    <col min="15382" max="15382" width="0" hidden="1" customWidth="1"/>
    <col min="15383" max="15383" width="18.28515625" bestFit="1" customWidth="1"/>
    <col min="15384" max="15392" width="6.7109375" customWidth="1"/>
    <col min="15615" max="15615" width="28.28515625" customWidth="1"/>
    <col min="15616" max="15616" width="19" customWidth="1"/>
    <col min="15617" max="15617" width="7.140625" customWidth="1"/>
    <col min="15618" max="15624" width="6.85546875" customWidth="1"/>
    <col min="15625" max="15625" width="1.7109375" customWidth="1"/>
    <col min="15626" max="15626" width="5.5703125" customWidth="1"/>
    <col min="15627" max="15627" width="0" hidden="1" customWidth="1"/>
    <col min="15628" max="15628" width="5.5703125" customWidth="1"/>
    <col min="15629" max="15629" width="0" hidden="1" customWidth="1"/>
    <col min="15630" max="15630" width="5.5703125" customWidth="1"/>
    <col min="15631" max="15631" width="0" hidden="1" customWidth="1"/>
    <col min="15632" max="15632" width="4.5703125" customWidth="1"/>
    <col min="15633" max="15633" width="0" hidden="1" customWidth="1"/>
    <col min="15634" max="15634" width="15.42578125" bestFit="1" customWidth="1"/>
    <col min="15635" max="15635" width="0" hidden="1" customWidth="1"/>
    <col min="15637" max="15637" width="26" bestFit="1" customWidth="1"/>
    <col min="15638" max="15638" width="0" hidden="1" customWidth="1"/>
    <col min="15639" max="15639" width="18.28515625" bestFit="1" customWidth="1"/>
    <col min="15640" max="15648" width="6.7109375" customWidth="1"/>
    <col min="15871" max="15871" width="28.28515625" customWidth="1"/>
    <col min="15872" max="15872" width="19" customWidth="1"/>
    <col min="15873" max="15873" width="7.140625" customWidth="1"/>
    <col min="15874" max="15880" width="6.85546875" customWidth="1"/>
    <col min="15881" max="15881" width="1.7109375" customWidth="1"/>
    <col min="15882" max="15882" width="5.5703125" customWidth="1"/>
    <col min="15883" max="15883" width="0" hidden="1" customWidth="1"/>
    <col min="15884" max="15884" width="5.5703125" customWidth="1"/>
    <col min="15885" max="15885" width="0" hidden="1" customWidth="1"/>
    <col min="15886" max="15886" width="5.5703125" customWidth="1"/>
    <col min="15887" max="15887" width="0" hidden="1" customWidth="1"/>
    <col min="15888" max="15888" width="4.5703125" customWidth="1"/>
    <col min="15889" max="15889" width="0" hidden="1" customWidth="1"/>
    <col min="15890" max="15890" width="15.42578125" bestFit="1" customWidth="1"/>
    <col min="15891" max="15891" width="0" hidden="1" customWidth="1"/>
    <col min="15893" max="15893" width="26" bestFit="1" customWidth="1"/>
    <col min="15894" max="15894" width="0" hidden="1" customWidth="1"/>
    <col min="15895" max="15895" width="18.28515625" bestFit="1" customWidth="1"/>
    <col min="15896" max="15904" width="6.7109375" customWidth="1"/>
    <col min="16127" max="16127" width="28.28515625" customWidth="1"/>
    <col min="16128" max="16128" width="19" customWidth="1"/>
    <col min="16129" max="16129" width="7.140625" customWidth="1"/>
    <col min="16130" max="16136" width="6.85546875" customWidth="1"/>
    <col min="16137" max="16137" width="1.7109375" customWidth="1"/>
    <col min="16138" max="16138" width="5.5703125" customWidth="1"/>
    <col min="16139" max="16139" width="0" hidden="1" customWidth="1"/>
    <col min="16140" max="16140" width="5.5703125" customWidth="1"/>
    <col min="16141" max="16141" width="0" hidden="1" customWidth="1"/>
    <col min="16142" max="16142" width="5.5703125" customWidth="1"/>
    <col min="16143" max="16143" width="0" hidden="1" customWidth="1"/>
    <col min="16144" max="16144" width="4.5703125" customWidth="1"/>
    <col min="16145" max="16145" width="0" hidden="1" customWidth="1"/>
    <col min="16146" max="16146" width="15.42578125" bestFit="1" customWidth="1"/>
    <col min="16147" max="16147" width="0" hidden="1" customWidth="1"/>
    <col min="16149" max="16149" width="26" bestFit="1" customWidth="1"/>
    <col min="16150" max="16150" width="0" hidden="1" customWidth="1"/>
    <col min="16151" max="16151" width="18.28515625" bestFit="1" customWidth="1"/>
    <col min="16152" max="16160" width="6.7109375" customWidth="1"/>
  </cols>
  <sheetData>
    <row r="1" spans="1:31" s="2" customFormat="1" ht="24.75" customHeight="1" thickBot="1">
      <c r="A1" s="1" t="s">
        <v>71</v>
      </c>
      <c r="H1" s="5"/>
      <c r="I1" s="5"/>
      <c r="J1" s="3"/>
      <c r="K1" s="3"/>
      <c r="L1" s="3"/>
      <c r="M1" s="3"/>
      <c r="N1" s="4"/>
      <c r="O1" s="3"/>
      <c r="P1" s="3"/>
      <c r="Q1" s="6"/>
      <c r="R1" s="7"/>
      <c r="S1" s="7"/>
      <c r="U1" s="8"/>
      <c r="V1" s="9"/>
      <c r="W1" s="10"/>
    </row>
    <row r="2" spans="1:31" s="2" customFormat="1" ht="16.5" customHeight="1" thickBot="1">
      <c r="A2" s="11" t="s">
        <v>109</v>
      </c>
      <c r="B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7"/>
      <c r="U2" s="8"/>
      <c r="V2" s="9"/>
      <c r="W2" s="10"/>
    </row>
    <row r="3" spans="1:31" s="2" customFormat="1" ht="18" customHeight="1" thickBot="1">
      <c r="A3" s="11"/>
      <c r="B3" s="14" t="s">
        <v>102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7"/>
      <c r="U3" s="8"/>
      <c r="V3" s="9"/>
      <c r="W3" s="10"/>
    </row>
    <row r="4" spans="1:31" s="2" customFormat="1" ht="16.5" customHeight="1">
      <c r="A4" s="11" t="s">
        <v>72</v>
      </c>
      <c r="B4" s="15"/>
      <c r="C4" s="16"/>
      <c r="D4" s="16"/>
      <c r="E4" s="1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7"/>
      <c r="U4" s="8"/>
      <c r="V4" s="9"/>
      <c r="W4" s="10"/>
    </row>
    <row r="5" spans="1:31" s="2" customFormat="1" ht="16.5" customHeight="1">
      <c r="A5" s="11" t="s">
        <v>73</v>
      </c>
      <c r="B5" s="18"/>
      <c r="C5" s="19"/>
      <c r="D5" s="19"/>
      <c r="E5" s="20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7"/>
      <c r="U5" s="8"/>
      <c r="V5" s="9"/>
      <c r="W5" s="10"/>
    </row>
    <row r="6" spans="1:31" s="2" customFormat="1" ht="16.5" customHeight="1" thickBot="1">
      <c r="A6" s="11" t="s">
        <v>74</v>
      </c>
      <c r="B6" s="21"/>
      <c r="C6" s="22"/>
      <c r="D6" s="22"/>
      <c r="E6" s="2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7"/>
      <c r="U6" s="8"/>
      <c r="V6" s="9"/>
      <c r="W6" s="10"/>
    </row>
    <row r="7" spans="1:31" s="2" customFormat="1" ht="16.5" customHeight="1" thickBot="1">
      <c r="A7" s="11" t="s">
        <v>75</v>
      </c>
      <c r="B7" s="24" t="str">
        <f ca="1">YEAR(TODAY())&amp;"-"&amp;IF(LEN(MONTH(TODAY()))&gt;1,MONTH(TODAY()),"0"&amp;MONTH(TODAY()))&amp;"-"&amp;DAY(TODAY())</f>
        <v>2021-06-17</v>
      </c>
      <c r="H7" s="5"/>
      <c r="I7" s="5"/>
      <c r="J7" s="3"/>
      <c r="K7" s="3"/>
      <c r="L7" s="3"/>
      <c r="M7" s="3"/>
      <c r="N7" s="3"/>
      <c r="O7" s="3"/>
      <c r="P7" s="3"/>
      <c r="Q7" s="6"/>
      <c r="R7" s="7"/>
      <c r="S7" s="7"/>
      <c r="U7" s="8"/>
      <c r="V7" s="9"/>
      <c r="W7" s="10"/>
    </row>
    <row r="8" spans="1:31" ht="62.25" customHeight="1">
      <c r="A8" s="142"/>
      <c r="B8" s="102"/>
      <c r="C8" s="205" t="s">
        <v>110</v>
      </c>
      <c r="D8" s="50" t="s">
        <v>97</v>
      </c>
      <c r="E8" s="50" t="s">
        <v>99</v>
      </c>
      <c r="F8" s="50" t="s">
        <v>95</v>
      </c>
      <c r="G8" s="50" t="s">
        <v>101</v>
      </c>
      <c r="H8" s="50" t="s">
        <v>126</v>
      </c>
      <c r="I8" s="66"/>
      <c r="J8" s="121" t="s">
        <v>0</v>
      </c>
      <c r="K8" s="106"/>
      <c r="L8" s="121"/>
      <c r="M8" s="121" t="s">
        <v>0</v>
      </c>
      <c r="N8" s="121"/>
      <c r="O8" s="106"/>
      <c r="P8" s="106"/>
      <c r="Y8" s="52"/>
      <c r="Z8" s="66"/>
      <c r="AA8" s="66"/>
      <c r="AB8" s="66"/>
      <c r="AC8" s="66"/>
      <c r="AD8" s="66"/>
      <c r="AE8" s="66"/>
    </row>
    <row r="9" spans="1:31" ht="12.75" customHeight="1">
      <c r="A9" s="53"/>
      <c r="C9" s="205"/>
      <c r="D9" s="30" t="s">
        <v>15</v>
      </c>
      <c r="E9" s="30" t="s">
        <v>16</v>
      </c>
      <c r="F9" s="30" t="s">
        <v>1</v>
      </c>
      <c r="G9" s="30" t="s">
        <v>17</v>
      </c>
      <c r="H9" s="30" t="s">
        <v>35</v>
      </c>
      <c r="I9" s="55"/>
      <c r="J9" s="125" t="s">
        <v>208</v>
      </c>
      <c r="K9" s="116"/>
      <c r="L9" s="122"/>
      <c r="M9" s="125" t="s">
        <v>35</v>
      </c>
      <c r="N9" s="122"/>
      <c r="O9" s="106"/>
      <c r="P9" s="106"/>
      <c r="Y9" s="55"/>
      <c r="Z9" s="55"/>
      <c r="AA9" s="55"/>
      <c r="AB9" s="55"/>
      <c r="AC9" s="55"/>
      <c r="AD9" s="55"/>
      <c r="AE9" s="55"/>
    </row>
    <row r="10" spans="1:31">
      <c r="A10" s="29" t="s">
        <v>76</v>
      </c>
      <c r="B10" s="102" t="s">
        <v>111</v>
      </c>
      <c r="C10" s="206"/>
      <c r="D10" s="197">
        <v>130</v>
      </c>
      <c r="E10" s="197"/>
      <c r="F10" s="197"/>
      <c r="G10" s="197"/>
      <c r="H10" s="197"/>
      <c r="I10" s="31"/>
      <c r="J10" s="106"/>
      <c r="K10" s="106"/>
      <c r="L10" s="106"/>
      <c r="M10" s="106"/>
      <c r="N10" s="106"/>
      <c r="O10" s="106"/>
      <c r="P10" s="106"/>
      <c r="Q10" s="32"/>
      <c r="R10" s="143"/>
      <c r="S10" s="143"/>
      <c r="T10" s="111"/>
      <c r="U10" s="144"/>
      <c r="V10" s="145"/>
      <c r="W10" s="146"/>
      <c r="Y10" s="26"/>
    </row>
    <row r="11" spans="1:31">
      <c r="A11" s="37" t="s">
        <v>77</v>
      </c>
      <c r="B11" s="56" t="s">
        <v>36</v>
      </c>
      <c r="C11" s="89">
        <v>1</v>
      </c>
      <c r="D11" s="48"/>
      <c r="E11" s="48"/>
      <c r="F11" s="48"/>
      <c r="G11" s="48"/>
      <c r="H11" s="48"/>
      <c r="I11" s="43"/>
      <c r="J11" s="123">
        <v>15.78</v>
      </c>
      <c r="K11" s="124">
        <f t="shared" ref="K11:K22" si="0">SUM(D11:G11)*J11</f>
        <v>0</v>
      </c>
      <c r="L11" s="125"/>
      <c r="M11" s="125">
        <v>18.25</v>
      </c>
      <c r="N11" s="124">
        <f>SUM(H11)*M11</f>
        <v>0</v>
      </c>
      <c r="O11" s="106"/>
      <c r="P11" s="106"/>
      <c r="R11" s="109"/>
      <c r="S11" s="110"/>
      <c r="T11" s="111"/>
      <c r="U11" s="112"/>
      <c r="V11" s="113"/>
      <c r="W11" s="114"/>
      <c r="Y11" s="26"/>
    </row>
    <row r="12" spans="1:31">
      <c r="A12" s="37" t="s">
        <v>78</v>
      </c>
      <c r="B12" s="38" t="s">
        <v>37</v>
      </c>
      <c r="C12" s="89">
        <v>1</v>
      </c>
      <c r="D12" s="48"/>
      <c r="E12" s="48"/>
      <c r="F12" s="48"/>
      <c r="G12" s="48"/>
      <c r="H12" s="48"/>
      <c r="I12" s="43"/>
      <c r="J12" s="123">
        <v>2.4500000000000002</v>
      </c>
      <c r="K12" s="124">
        <f t="shared" si="0"/>
        <v>0</v>
      </c>
      <c r="L12" s="125"/>
      <c r="M12" s="125">
        <v>2.81</v>
      </c>
      <c r="N12" s="124">
        <f t="shared" ref="N12:N31" si="1">SUM(H12)*M12</f>
        <v>0</v>
      </c>
      <c r="O12" s="106"/>
      <c r="P12" s="106"/>
      <c r="R12" s="109"/>
      <c r="S12" s="110"/>
      <c r="T12" s="111"/>
      <c r="U12" s="112"/>
      <c r="V12" s="113"/>
      <c r="W12" s="114"/>
      <c r="Y12" s="26"/>
    </row>
    <row r="13" spans="1:31">
      <c r="A13" s="37" t="s">
        <v>79</v>
      </c>
      <c r="B13" s="38" t="s">
        <v>38</v>
      </c>
      <c r="C13" s="89">
        <v>1</v>
      </c>
      <c r="D13" s="48"/>
      <c r="E13" s="48"/>
      <c r="F13" s="48"/>
      <c r="G13" s="48"/>
      <c r="H13" s="48"/>
      <c r="I13" s="43"/>
      <c r="J13" s="123">
        <v>5.64</v>
      </c>
      <c r="K13" s="124">
        <f t="shared" si="0"/>
        <v>0</v>
      </c>
      <c r="L13" s="125"/>
      <c r="M13" s="125">
        <v>5.78</v>
      </c>
      <c r="N13" s="124">
        <f t="shared" si="1"/>
        <v>0</v>
      </c>
      <c r="O13" s="106"/>
      <c r="P13" s="106"/>
      <c r="R13" s="109"/>
      <c r="S13" s="110"/>
      <c r="T13" s="111"/>
      <c r="U13" s="112"/>
      <c r="V13" s="113"/>
      <c r="W13" s="114"/>
      <c r="Y13" s="26"/>
    </row>
    <row r="14" spans="1:31">
      <c r="A14" s="37" t="s">
        <v>104</v>
      </c>
      <c r="B14" s="38" t="s">
        <v>233</v>
      </c>
      <c r="C14" s="89">
        <v>1</v>
      </c>
      <c r="D14" s="48"/>
      <c r="E14" s="48"/>
      <c r="F14" s="48"/>
      <c r="G14" s="48"/>
      <c r="H14" s="48"/>
      <c r="I14" s="43"/>
      <c r="J14" s="123">
        <v>4.26</v>
      </c>
      <c r="K14" s="124">
        <f>SUM(D14:G14)*J14</f>
        <v>0</v>
      </c>
      <c r="L14" s="125"/>
      <c r="M14" s="125">
        <v>4.43</v>
      </c>
      <c r="N14" s="124">
        <f t="shared" si="1"/>
        <v>0</v>
      </c>
      <c r="O14" s="106"/>
      <c r="P14" s="106"/>
      <c r="R14" s="109"/>
      <c r="S14" s="110"/>
      <c r="T14" s="111"/>
      <c r="U14" s="112"/>
      <c r="V14" s="113"/>
      <c r="W14" s="114"/>
      <c r="Y14" s="26"/>
    </row>
    <row r="15" spans="1:31">
      <c r="A15" s="42" t="s">
        <v>80</v>
      </c>
      <c r="B15" s="38" t="s">
        <v>39</v>
      </c>
      <c r="C15" s="89">
        <v>1</v>
      </c>
      <c r="D15" s="48"/>
      <c r="E15" s="48"/>
      <c r="F15" s="48"/>
      <c r="G15" s="48"/>
      <c r="H15" s="48"/>
      <c r="I15" s="43"/>
      <c r="J15" s="123">
        <v>7.82</v>
      </c>
      <c r="K15" s="124">
        <f t="shared" si="0"/>
        <v>0</v>
      </c>
      <c r="L15" s="125"/>
      <c r="M15" s="125">
        <v>8.99</v>
      </c>
      <c r="N15" s="124">
        <f t="shared" si="1"/>
        <v>0</v>
      </c>
      <c r="O15" s="106"/>
      <c r="P15" s="106"/>
      <c r="R15" s="109"/>
      <c r="S15" s="110"/>
      <c r="T15" s="111"/>
      <c r="U15" s="112"/>
      <c r="V15" s="113"/>
      <c r="W15" s="114"/>
      <c r="Y15" s="26"/>
    </row>
    <row r="16" spans="1:31">
      <c r="A16" s="37" t="s">
        <v>81</v>
      </c>
      <c r="B16" s="38" t="s">
        <v>40</v>
      </c>
      <c r="C16" s="89">
        <v>1</v>
      </c>
      <c r="D16" s="48"/>
      <c r="E16" s="48"/>
      <c r="F16" s="48"/>
      <c r="G16" s="48"/>
      <c r="H16" s="48"/>
      <c r="I16" s="43"/>
      <c r="J16" s="123">
        <v>11.64</v>
      </c>
      <c r="K16" s="124">
        <f t="shared" si="0"/>
        <v>0</v>
      </c>
      <c r="L16" s="125"/>
      <c r="M16" s="125">
        <v>13.56</v>
      </c>
      <c r="N16" s="124">
        <f t="shared" si="1"/>
        <v>0</v>
      </c>
      <c r="O16" s="106"/>
      <c r="P16" s="106"/>
      <c r="R16" s="109"/>
      <c r="S16" s="110"/>
      <c r="T16" s="111"/>
      <c r="U16" s="112"/>
      <c r="V16" s="113"/>
      <c r="W16" s="114"/>
      <c r="Y16" s="26"/>
    </row>
    <row r="17" spans="1:25">
      <c r="A17" s="37" t="s">
        <v>82</v>
      </c>
      <c r="B17" s="38" t="s">
        <v>41</v>
      </c>
      <c r="C17" s="89">
        <v>1</v>
      </c>
      <c r="D17" s="48"/>
      <c r="E17" s="48"/>
      <c r="F17" s="48"/>
      <c r="G17" s="48"/>
      <c r="H17" s="48"/>
      <c r="I17" s="43"/>
      <c r="J17" s="123">
        <v>11.64</v>
      </c>
      <c r="K17" s="124">
        <f t="shared" si="0"/>
        <v>0</v>
      </c>
      <c r="L17" s="125"/>
      <c r="M17" s="125">
        <v>13.56</v>
      </c>
      <c r="N17" s="124">
        <f t="shared" si="1"/>
        <v>0</v>
      </c>
      <c r="O17" s="106"/>
      <c r="P17" s="106"/>
      <c r="R17" s="109"/>
      <c r="S17" s="110"/>
      <c r="T17" s="111"/>
      <c r="U17" s="112"/>
      <c r="V17" s="113"/>
      <c r="W17" s="114"/>
      <c r="Y17" s="26"/>
    </row>
    <row r="18" spans="1:25">
      <c r="A18" s="37" t="s">
        <v>216</v>
      </c>
      <c r="B18" s="38" t="s">
        <v>42</v>
      </c>
      <c r="C18" s="89">
        <v>1</v>
      </c>
      <c r="D18" s="48"/>
      <c r="E18" s="48"/>
      <c r="F18" s="48"/>
      <c r="G18" s="48"/>
      <c r="H18" s="48"/>
      <c r="I18" s="43"/>
      <c r="J18" s="123">
        <v>36.909999999999997</v>
      </c>
      <c r="K18" s="124">
        <f t="shared" si="0"/>
        <v>0</v>
      </c>
      <c r="L18" s="125"/>
      <c r="M18" s="125">
        <v>40.32</v>
      </c>
      <c r="N18" s="124">
        <f t="shared" si="1"/>
        <v>0</v>
      </c>
      <c r="O18" s="106"/>
      <c r="P18" s="106"/>
      <c r="R18" s="109"/>
      <c r="S18" s="110"/>
      <c r="T18" s="111"/>
      <c r="U18" s="112"/>
      <c r="V18" s="113"/>
      <c r="W18" s="114"/>
      <c r="Y18" s="26"/>
    </row>
    <row r="19" spans="1:25" ht="21">
      <c r="A19" s="68" t="s">
        <v>112</v>
      </c>
      <c r="B19" s="38" t="s">
        <v>203</v>
      </c>
      <c r="C19" s="89">
        <v>1</v>
      </c>
      <c r="D19" s="48"/>
      <c r="E19" s="48"/>
      <c r="F19" s="48"/>
      <c r="G19" s="48"/>
      <c r="H19" s="48"/>
      <c r="I19" s="43"/>
      <c r="J19" s="123">
        <v>26.34</v>
      </c>
      <c r="K19" s="124">
        <f t="shared" si="0"/>
        <v>0</v>
      </c>
      <c r="L19" s="125"/>
      <c r="M19" s="125">
        <v>29.41</v>
      </c>
      <c r="N19" s="124">
        <f t="shared" si="1"/>
        <v>0</v>
      </c>
      <c r="O19" s="106"/>
      <c r="P19" s="106"/>
      <c r="R19" s="109"/>
      <c r="S19" s="110"/>
      <c r="T19" s="111"/>
      <c r="U19" s="112"/>
      <c r="V19" s="113"/>
      <c r="W19" s="114"/>
      <c r="Y19" s="26"/>
    </row>
    <row r="20" spans="1:25">
      <c r="A20" s="37" t="s">
        <v>147</v>
      </c>
      <c r="B20" s="38" t="s">
        <v>204</v>
      </c>
      <c r="C20" s="89">
        <v>1</v>
      </c>
      <c r="D20" s="40"/>
      <c r="E20" s="40"/>
      <c r="F20" s="40"/>
      <c r="G20" s="40"/>
      <c r="H20" s="48"/>
      <c r="I20" s="43"/>
      <c r="J20" s="123">
        <v>10.7</v>
      </c>
      <c r="K20" s="124">
        <f t="shared" si="0"/>
        <v>0</v>
      </c>
      <c r="L20" s="125"/>
      <c r="M20" s="125">
        <v>12.46</v>
      </c>
      <c r="N20" s="124">
        <f t="shared" si="1"/>
        <v>0</v>
      </c>
      <c r="O20" s="106"/>
      <c r="P20" s="106"/>
      <c r="R20" s="109"/>
      <c r="S20" s="110"/>
      <c r="T20" s="111"/>
      <c r="U20" s="112"/>
      <c r="V20" s="113"/>
      <c r="W20" s="114"/>
      <c r="Y20" s="26"/>
    </row>
    <row r="21" spans="1:25">
      <c r="A21" s="37" t="s">
        <v>113</v>
      </c>
      <c r="B21" s="38" t="s">
        <v>205</v>
      </c>
      <c r="C21" s="89">
        <v>1</v>
      </c>
      <c r="D21" s="48"/>
      <c r="E21" s="48"/>
      <c r="F21" s="48"/>
      <c r="G21" s="48"/>
      <c r="H21" s="48"/>
      <c r="I21" s="43"/>
      <c r="J21" s="123">
        <v>10.84</v>
      </c>
      <c r="K21" s="124">
        <f t="shared" si="0"/>
        <v>0</v>
      </c>
      <c r="L21" s="125"/>
      <c r="M21" s="125">
        <v>12.46</v>
      </c>
      <c r="N21" s="124">
        <f t="shared" si="1"/>
        <v>0</v>
      </c>
      <c r="O21" s="106"/>
      <c r="P21" s="106"/>
      <c r="R21" s="109"/>
      <c r="S21" s="110"/>
      <c r="T21" s="111"/>
      <c r="U21" s="112"/>
      <c r="V21" s="113"/>
      <c r="W21" s="114"/>
      <c r="Y21" s="26"/>
    </row>
    <row r="22" spans="1:25">
      <c r="A22" s="37" t="s">
        <v>86</v>
      </c>
      <c r="B22" s="38" t="s">
        <v>206</v>
      </c>
      <c r="C22" s="89">
        <v>1</v>
      </c>
      <c r="D22" s="48"/>
      <c r="E22" s="48"/>
      <c r="F22" s="48"/>
      <c r="G22" s="48"/>
      <c r="H22" s="48"/>
      <c r="I22" s="43"/>
      <c r="J22" s="123">
        <v>3.97</v>
      </c>
      <c r="K22" s="124">
        <f t="shared" si="0"/>
        <v>0</v>
      </c>
      <c r="L22" s="125"/>
      <c r="M22" s="125">
        <v>4.6100000000000003</v>
      </c>
      <c r="N22" s="124">
        <f>SUM(H22)*M22</f>
        <v>0</v>
      </c>
      <c r="O22" s="106"/>
      <c r="P22" s="106"/>
      <c r="R22" s="109"/>
      <c r="S22" s="110"/>
      <c r="T22" s="111"/>
      <c r="U22" s="112"/>
      <c r="V22" s="113"/>
      <c r="W22" s="114"/>
      <c r="Y22" s="26"/>
    </row>
    <row r="23" spans="1:25">
      <c r="A23" s="37" t="s">
        <v>87</v>
      </c>
      <c r="B23" s="38" t="s">
        <v>207</v>
      </c>
      <c r="C23" s="89">
        <v>1</v>
      </c>
      <c r="D23" s="48"/>
      <c r="E23" s="48"/>
      <c r="F23" s="48"/>
      <c r="G23" s="48"/>
      <c r="H23" s="48"/>
      <c r="I23" s="43"/>
      <c r="J23" s="123">
        <v>3.97</v>
      </c>
      <c r="K23" s="124">
        <f>SUM(D23:G23)*J23</f>
        <v>0</v>
      </c>
      <c r="L23" s="125"/>
      <c r="M23" s="125">
        <v>4.6100000000000003</v>
      </c>
      <c r="N23" s="124">
        <f t="shared" si="1"/>
        <v>0</v>
      </c>
      <c r="O23" s="106"/>
      <c r="P23" s="106"/>
      <c r="R23" s="109"/>
      <c r="S23" s="110"/>
      <c r="T23" s="111"/>
      <c r="U23" s="112"/>
      <c r="V23" s="113"/>
      <c r="W23" s="114"/>
      <c r="Y23" s="26"/>
    </row>
    <row r="24" spans="1:25">
      <c r="A24" s="29" t="s">
        <v>88</v>
      </c>
      <c r="B24" s="26"/>
      <c r="C24" s="69"/>
      <c r="D24" s="197">
        <v>100</v>
      </c>
      <c r="E24" s="197"/>
      <c r="F24" s="197"/>
      <c r="G24" s="197"/>
      <c r="H24" s="197"/>
      <c r="I24" s="31"/>
      <c r="J24" s="126"/>
      <c r="K24" s="106"/>
      <c r="L24" s="126"/>
      <c r="M24" s="127"/>
      <c r="N24" s="124">
        <f t="shared" si="1"/>
        <v>0</v>
      </c>
      <c r="O24" s="106"/>
      <c r="P24" s="106"/>
      <c r="R24" s="109"/>
      <c r="S24" s="110"/>
      <c r="T24" s="111"/>
      <c r="U24" s="112"/>
      <c r="V24" s="113"/>
      <c r="W24" s="114"/>
      <c r="Y24" s="26"/>
    </row>
    <row r="25" spans="1:25">
      <c r="A25" s="37" t="s">
        <v>106</v>
      </c>
      <c r="B25" s="56" t="s">
        <v>43</v>
      </c>
      <c r="C25" s="89">
        <v>1</v>
      </c>
      <c r="D25" s="48"/>
      <c r="E25" s="48"/>
      <c r="F25" s="48"/>
      <c r="G25" s="48"/>
      <c r="H25" s="48"/>
      <c r="I25" s="43"/>
      <c r="J25" s="123">
        <v>21.19</v>
      </c>
      <c r="K25" s="124">
        <f t="shared" ref="K25:K31" si="2">SUM(D25:G25)*J25</f>
        <v>0</v>
      </c>
      <c r="L25" s="125"/>
      <c r="M25" s="125">
        <v>24.72</v>
      </c>
      <c r="N25" s="124">
        <f>SUM(H25)*M25</f>
        <v>0</v>
      </c>
      <c r="O25" s="106"/>
      <c r="P25" s="106"/>
      <c r="R25" s="109"/>
      <c r="S25" s="110"/>
      <c r="T25" s="111"/>
      <c r="U25" s="112"/>
      <c r="V25" s="113"/>
      <c r="W25" s="114"/>
      <c r="Y25" s="26"/>
    </row>
    <row r="26" spans="1:25">
      <c r="A26" s="37" t="s">
        <v>91</v>
      </c>
      <c r="B26" s="56" t="s">
        <v>44</v>
      </c>
      <c r="C26" s="89">
        <v>1</v>
      </c>
      <c r="D26" s="48"/>
      <c r="E26" s="48"/>
      <c r="F26" s="48"/>
      <c r="G26" s="48"/>
      <c r="H26" s="48"/>
      <c r="I26" s="43"/>
      <c r="J26" s="123">
        <v>4.4400000000000004</v>
      </c>
      <c r="K26" s="124">
        <f t="shared" si="2"/>
        <v>0</v>
      </c>
      <c r="L26" s="125"/>
      <c r="M26" s="125">
        <v>5.0999999999999996</v>
      </c>
      <c r="N26" s="124">
        <f t="shared" si="1"/>
        <v>0</v>
      </c>
      <c r="O26" s="106"/>
      <c r="P26" s="106"/>
      <c r="R26" s="109"/>
      <c r="S26" s="110"/>
      <c r="T26" s="111"/>
      <c r="U26" s="112"/>
      <c r="V26" s="113"/>
      <c r="W26" s="114"/>
      <c r="Y26" s="26"/>
    </row>
    <row r="27" spans="1:25">
      <c r="A27" s="37" t="s">
        <v>92</v>
      </c>
      <c r="B27" s="56" t="s">
        <v>45</v>
      </c>
      <c r="C27" s="89">
        <v>1</v>
      </c>
      <c r="D27" s="48"/>
      <c r="E27" s="48"/>
      <c r="F27" s="48"/>
      <c r="G27" s="48"/>
      <c r="H27" s="48"/>
      <c r="I27" s="43"/>
      <c r="J27" s="123">
        <v>6</v>
      </c>
      <c r="K27" s="124">
        <f t="shared" si="2"/>
        <v>0</v>
      </c>
      <c r="L27" s="125"/>
      <c r="M27" s="125">
        <v>6.89</v>
      </c>
      <c r="N27" s="124">
        <f t="shared" si="1"/>
        <v>0</v>
      </c>
      <c r="O27" s="106"/>
      <c r="P27" s="106"/>
      <c r="R27" s="109"/>
      <c r="S27" s="110"/>
      <c r="T27" s="111"/>
      <c r="U27" s="112"/>
      <c r="V27" s="113"/>
      <c r="W27" s="114"/>
      <c r="Y27" s="26"/>
    </row>
    <row r="28" spans="1:25">
      <c r="A28" s="42" t="s">
        <v>93</v>
      </c>
      <c r="B28" s="56" t="s">
        <v>46</v>
      </c>
      <c r="C28" s="89">
        <v>1</v>
      </c>
      <c r="D28" s="48"/>
      <c r="E28" s="48"/>
      <c r="F28" s="48"/>
      <c r="G28" s="48"/>
      <c r="H28" s="48"/>
      <c r="I28" s="43"/>
      <c r="J28" s="123">
        <v>5.62</v>
      </c>
      <c r="K28" s="124">
        <f t="shared" si="2"/>
        <v>0</v>
      </c>
      <c r="L28" s="125"/>
      <c r="M28" s="125">
        <v>6.48</v>
      </c>
      <c r="N28" s="124">
        <f t="shared" si="1"/>
        <v>0</v>
      </c>
      <c r="O28" s="106"/>
      <c r="P28" s="106"/>
      <c r="R28" s="109"/>
      <c r="S28" s="110"/>
      <c r="T28" s="111"/>
      <c r="U28" s="112"/>
      <c r="V28" s="113"/>
      <c r="W28" s="114"/>
      <c r="Y28" s="26"/>
    </row>
    <row r="29" spans="1:25">
      <c r="A29" s="42" t="s">
        <v>108</v>
      </c>
      <c r="B29" s="56" t="s">
        <v>47</v>
      </c>
      <c r="C29" s="89">
        <v>1</v>
      </c>
      <c r="D29" s="48"/>
      <c r="E29" s="48"/>
      <c r="F29" s="48"/>
      <c r="G29" s="48"/>
      <c r="H29" s="48"/>
      <c r="I29" s="43"/>
      <c r="J29" s="123">
        <v>16.350000000000001</v>
      </c>
      <c r="K29" s="124">
        <f t="shared" si="2"/>
        <v>0</v>
      </c>
      <c r="L29" s="125"/>
      <c r="M29" s="125">
        <v>18.8</v>
      </c>
      <c r="N29" s="124">
        <f t="shared" si="1"/>
        <v>0</v>
      </c>
      <c r="O29" s="106"/>
      <c r="P29" s="106"/>
      <c r="R29" s="109"/>
      <c r="S29" s="110"/>
      <c r="T29" s="111"/>
      <c r="U29" s="112"/>
      <c r="V29" s="113"/>
      <c r="W29" s="114"/>
      <c r="Y29" s="26"/>
    </row>
    <row r="30" spans="1:25">
      <c r="A30" s="86" t="s">
        <v>115</v>
      </c>
      <c r="B30" s="56" t="s">
        <v>49</v>
      </c>
      <c r="C30" s="89">
        <v>1</v>
      </c>
      <c r="D30" s="48"/>
      <c r="E30" s="48"/>
      <c r="F30" s="48"/>
      <c r="G30" s="48"/>
      <c r="H30" s="48"/>
      <c r="I30" s="43"/>
      <c r="J30" s="123">
        <v>3.16</v>
      </c>
      <c r="K30" s="124">
        <f t="shared" si="2"/>
        <v>0</v>
      </c>
      <c r="L30" s="125"/>
      <c r="M30" s="125">
        <v>3.65</v>
      </c>
      <c r="N30" s="124">
        <f t="shared" si="1"/>
        <v>0</v>
      </c>
      <c r="O30" s="106"/>
      <c r="P30" s="106"/>
      <c r="R30" s="109"/>
      <c r="S30" s="110"/>
      <c r="T30" s="111"/>
      <c r="U30" s="112"/>
      <c r="V30" s="113"/>
      <c r="W30" s="114"/>
      <c r="Y30" s="26"/>
    </row>
    <row r="31" spans="1:25" s="180" customFormat="1">
      <c r="A31" s="42" t="s">
        <v>218</v>
      </c>
      <c r="B31" s="56" t="s">
        <v>219</v>
      </c>
      <c r="C31" s="89">
        <v>1</v>
      </c>
      <c r="D31" s="48"/>
      <c r="E31" s="48"/>
      <c r="F31" s="48"/>
      <c r="G31" s="48"/>
      <c r="H31" s="48"/>
      <c r="I31" s="186"/>
      <c r="J31" s="123">
        <v>50.79</v>
      </c>
      <c r="K31" s="124">
        <f t="shared" si="2"/>
        <v>0</v>
      </c>
      <c r="L31" s="125"/>
      <c r="M31" s="125"/>
      <c r="N31" s="124">
        <f t="shared" si="1"/>
        <v>0</v>
      </c>
      <c r="O31" s="106"/>
      <c r="P31" s="106"/>
      <c r="Q31" s="6"/>
      <c r="R31" s="109"/>
      <c r="S31" s="110"/>
      <c r="T31" s="111"/>
      <c r="U31" s="112"/>
      <c r="V31" s="113"/>
      <c r="W31" s="114"/>
      <c r="Y31" s="26"/>
    </row>
    <row r="32" spans="1:25">
      <c r="A32" s="29" t="s">
        <v>88</v>
      </c>
      <c r="B32" s="53"/>
      <c r="C32" s="60"/>
      <c r="D32" s="207">
        <v>80</v>
      </c>
      <c r="E32" s="207"/>
      <c r="F32" s="207"/>
      <c r="G32" s="207"/>
      <c r="H32" s="207"/>
      <c r="I32" s="31"/>
      <c r="J32" s="126"/>
      <c r="K32" s="124"/>
      <c r="L32" s="106"/>
      <c r="M32" s="106"/>
      <c r="N32" s="106"/>
      <c r="O32" s="106"/>
      <c r="P32" s="106"/>
      <c r="R32" s="109"/>
      <c r="S32" s="110"/>
      <c r="T32" s="111"/>
      <c r="U32" s="112"/>
      <c r="V32" s="113"/>
      <c r="W32" s="114"/>
      <c r="Y32" s="26"/>
    </row>
    <row r="33" spans="1:25">
      <c r="A33" s="37" t="s">
        <v>116</v>
      </c>
      <c r="B33" s="56" t="s">
        <v>30</v>
      </c>
      <c r="C33" s="89">
        <v>1</v>
      </c>
      <c r="D33" s="48"/>
      <c r="E33" s="48"/>
      <c r="F33" s="48"/>
      <c r="G33" s="48"/>
      <c r="H33" s="48"/>
      <c r="I33" s="70"/>
      <c r="J33" s="123">
        <v>16.46</v>
      </c>
      <c r="K33" s="124">
        <f>SUM(D33:G33)*J33</f>
        <v>0</v>
      </c>
      <c r="L33" s="106"/>
      <c r="M33" s="106">
        <v>20.3</v>
      </c>
      <c r="N33" s="123">
        <f>SUM(H33)*M33</f>
        <v>0</v>
      </c>
      <c r="O33" s="106"/>
      <c r="P33" s="106"/>
      <c r="R33" s="109"/>
      <c r="S33" s="110"/>
      <c r="T33" s="111"/>
      <c r="U33" s="112"/>
      <c r="V33" s="113"/>
      <c r="W33" s="114"/>
      <c r="Y33" s="26"/>
    </row>
    <row r="34" spans="1:25">
      <c r="A34" s="37" t="s">
        <v>91</v>
      </c>
      <c r="B34" s="56" t="s">
        <v>31</v>
      </c>
      <c r="C34" s="89">
        <v>1</v>
      </c>
      <c r="D34" s="48"/>
      <c r="E34" s="48"/>
      <c r="F34" s="48"/>
      <c r="G34" s="48"/>
      <c r="H34" s="48"/>
      <c r="I34" s="70"/>
      <c r="J34" s="123">
        <v>4.8099999999999996</v>
      </c>
      <c r="K34" s="124">
        <f>SUM(D34:G34)*J34</f>
        <v>0</v>
      </c>
      <c r="L34" s="106"/>
      <c r="M34" s="106">
        <v>6.31</v>
      </c>
      <c r="N34" s="123">
        <f>SUM(H34)*M34</f>
        <v>0</v>
      </c>
      <c r="O34" s="106"/>
      <c r="P34" s="106"/>
      <c r="R34" s="109"/>
      <c r="S34" s="110"/>
      <c r="T34" s="111"/>
      <c r="U34" s="112"/>
      <c r="V34" s="113"/>
      <c r="W34" s="114"/>
      <c r="Y34" s="26"/>
    </row>
    <row r="35" spans="1:25">
      <c r="A35" s="37" t="s">
        <v>92</v>
      </c>
      <c r="B35" s="56" t="s">
        <v>32</v>
      </c>
      <c r="C35" s="89">
        <v>1</v>
      </c>
      <c r="D35" s="48"/>
      <c r="E35" s="48"/>
      <c r="F35" s="48"/>
      <c r="G35" s="48"/>
      <c r="H35" s="48"/>
      <c r="I35" s="70"/>
      <c r="J35" s="123">
        <v>4.68</v>
      </c>
      <c r="K35" s="124">
        <f>SUM(D35:G35)*J35</f>
        <v>0</v>
      </c>
      <c r="L35" s="106"/>
      <c r="M35" s="106">
        <v>5.4</v>
      </c>
      <c r="N35" s="123">
        <f>SUM(H35)*M35</f>
        <v>0</v>
      </c>
      <c r="O35" s="106"/>
      <c r="P35" s="106"/>
      <c r="R35" s="109"/>
      <c r="S35" s="110"/>
      <c r="T35" s="111"/>
      <c r="U35" s="112"/>
      <c r="V35" s="113"/>
      <c r="W35" s="114"/>
      <c r="Y35" s="26"/>
    </row>
    <row r="36" spans="1:25">
      <c r="A36" s="42" t="s">
        <v>107</v>
      </c>
      <c r="B36" s="56" t="s">
        <v>33</v>
      </c>
      <c r="C36" s="89">
        <v>1</v>
      </c>
      <c r="D36" s="48"/>
      <c r="E36" s="48"/>
      <c r="F36" s="48"/>
      <c r="G36" s="48"/>
      <c r="H36" s="48"/>
      <c r="I36" s="70"/>
      <c r="J36" s="123">
        <v>17.28</v>
      </c>
      <c r="K36" s="124">
        <f>SUM(D36:G36)*J36</f>
        <v>0</v>
      </c>
      <c r="L36" s="106"/>
      <c r="M36" s="106">
        <v>19.89</v>
      </c>
      <c r="N36" s="123">
        <f>SUM(H36)*M36</f>
        <v>0</v>
      </c>
      <c r="O36" s="106"/>
      <c r="P36" s="106"/>
      <c r="R36" s="109"/>
      <c r="S36" s="110"/>
      <c r="T36" s="111"/>
      <c r="U36" s="112"/>
      <c r="V36" s="113"/>
      <c r="W36" s="114"/>
      <c r="Y36" s="26"/>
    </row>
    <row r="37" spans="1:25">
      <c r="A37" s="87" t="s">
        <v>117</v>
      </c>
      <c r="B37" s="56" t="s">
        <v>34</v>
      </c>
      <c r="C37" s="89">
        <v>1</v>
      </c>
      <c r="D37" s="48"/>
      <c r="E37" s="48"/>
      <c r="F37" s="48"/>
      <c r="G37" s="48"/>
      <c r="H37" s="48"/>
      <c r="I37" s="70"/>
      <c r="J37" s="123">
        <v>3.24</v>
      </c>
      <c r="K37" s="124">
        <f>SUM(D37:G37)*J37</f>
        <v>0</v>
      </c>
      <c r="L37" s="106"/>
      <c r="M37" s="106">
        <v>3.73</v>
      </c>
      <c r="N37" s="123">
        <f>SUM(H37)*M37</f>
        <v>0</v>
      </c>
      <c r="O37" s="106"/>
      <c r="P37" s="106"/>
      <c r="R37" s="109"/>
      <c r="S37" s="110"/>
      <c r="T37" s="111"/>
      <c r="U37" s="112"/>
      <c r="V37" s="113"/>
      <c r="W37" s="114"/>
      <c r="Y37" s="26"/>
    </row>
    <row r="38" spans="1:25" ht="11.25" customHeight="1">
      <c r="A38" s="29"/>
      <c r="B38" s="53"/>
      <c r="C38" s="90"/>
      <c r="D38" s="62"/>
      <c r="E38" s="69" t="s">
        <v>16</v>
      </c>
      <c r="F38" s="69" t="s">
        <v>50</v>
      </c>
      <c r="G38" s="69" t="s">
        <v>1</v>
      </c>
      <c r="H38" s="53"/>
      <c r="I38" s="53"/>
      <c r="J38" s="106"/>
      <c r="K38" s="106"/>
      <c r="L38" s="106"/>
      <c r="M38" s="106"/>
      <c r="N38" s="106"/>
      <c r="O38" s="106"/>
      <c r="P38" s="106"/>
      <c r="R38" s="109"/>
      <c r="S38" s="110"/>
      <c r="T38" s="111"/>
      <c r="U38" s="112"/>
      <c r="V38" s="113"/>
      <c r="W38" s="114"/>
      <c r="Y38" s="26"/>
    </row>
    <row r="39" spans="1:25" s="2" customFormat="1" ht="51" customHeight="1">
      <c r="A39" s="29" t="s">
        <v>118</v>
      </c>
      <c r="B39" s="71"/>
      <c r="C39" s="60"/>
      <c r="D39" s="29"/>
      <c r="E39" s="69" t="s">
        <v>152</v>
      </c>
      <c r="F39" s="69" t="s">
        <v>127</v>
      </c>
      <c r="G39" s="72" t="s">
        <v>128</v>
      </c>
      <c r="J39" s="121" t="s">
        <v>0</v>
      </c>
      <c r="K39" s="106"/>
      <c r="L39" s="106"/>
      <c r="M39" s="106"/>
      <c r="N39" s="106"/>
      <c r="O39" s="106"/>
      <c r="P39" s="106"/>
      <c r="Q39" s="6"/>
      <c r="R39" s="109"/>
      <c r="S39" s="110"/>
      <c r="T39" s="111"/>
      <c r="U39" s="112"/>
      <c r="V39" s="113"/>
      <c r="W39" s="114"/>
      <c r="Y39" s="26"/>
    </row>
    <row r="40" spans="1:25" s="2" customFormat="1" ht="12.75">
      <c r="A40" s="188" t="s">
        <v>119</v>
      </c>
      <c r="B40" s="56" t="s">
        <v>51</v>
      </c>
      <c r="C40" s="89">
        <v>1</v>
      </c>
      <c r="D40" s="48"/>
      <c r="E40" s="48"/>
      <c r="F40" s="48"/>
      <c r="G40" s="48"/>
      <c r="H40" s="5"/>
      <c r="I40" s="5"/>
      <c r="J40" s="123">
        <v>19.22</v>
      </c>
      <c r="K40" s="106">
        <f>SUM(D40:G40)*J40</f>
        <v>0</v>
      </c>
      <c r="L40" s="106"/>
      <c r="M40" s="106"/>
      <c r="N40" s="106"/>
      <c r="O40" s="106"/>
      <c r="P40" s="106"/>
      <c r="Q40" s="6"/>
      <c r="R40" s="109"/>
      <c r="S40" s="110"/>
      <c r="T40" s="111"/>
      <c r="U40" s="112"/>
      <c r="V40" s="113"/>
      <c r="W40" s="114"/>
      <c r="Y40" s="26"/>
    </row>
    <row r="41" spans="1:25" s="2" customFormat="1" ht="12.75">
      <c r="A41" s="188" t="s">
        <v>231</v>
      </c>
      <c r="B41" s="56" t="s">
        <v>220</v>
      </c>
      <c r="C41" s="89">
        <v>1</v>
      </c>
      <c r="D41" s="48"/>
      <c r="E41" s="185"/>
      <c r="F41" s="185"/>
      <c r="G41" s="185"/>
      <c r="H41" s="5"/>
      <c r="I41" s="5"/>
      <c r="J41" s="123">
        <v>20.83</v>
      </c>
      <c r="K41" s="106">
        <f t="shared" ref="K41:K42" si="3">SUM(D41:G41)*J41</f>
        <v>0</v>
      </c>
      <c r="L41" s="106"/>
      <c r="M41" s="106"/>
      <c r="N41" s="106"/>
      <c r="O41" s="106"/>
      <c r="P41" s="106"/>
      <c r="Q41" s="6"/>
      <c r="R41" s="109"/>
      <c r="S41" s="110"/>
      <c r="T41" s="111"/>
      <c r="U41" s="112"/>
      <c r="V41" s="113"/>
      <c r="W41" s="114"/>
      <c r="Y41" s="26"/>
    </row>
    <row r="42" spans="1:25" s="2" customFormat="1" ht="12.75">
      <c r="A42" s="188" t="s">
        <v>232</v>
      </c>
      <c r="B42" s="56" t="s">
        <v>221</v>
      </c>
      <c r="C42" s="89">
        <v>1</v>
      </c>
      <c r="D42" s="48"/>
      <c r="E42" s="185"/>
      <c r="F42" s="185"/>
      <c r="G42" s="185"/>
      <c r="H42" s="5"/>
      <c r="I42" s="5"/>
      <c r="J42" s="123">
        <v>8.56</v>
      </c>
      <c r="K42" s="106">
        <f t="shared" si="3"/>
        <v>0</v>
      </c>
      <c r="L42" s="106"/>
      <c r="M42" s="106"/>
      <c r="N42" s="106"/>
      <c r="O42" s="106"/>
      <c r="P42" s="106"/>
      <c r="Q42" s="6"/>
      <c r="R42" s="109"/>
      <c r="S42" s="110"/>
      <c r="T42" s="111"/>
      <c r="U42" s="112"/>
      <c r="V42" s="113"/>
      <c r="W42" s="114"/>
      <c r="Y42" s="26"/>
    </row>
    <row r="43" spans="1:25" s="2" customFormat="1" ht="12.75">
      <c r="A43" s="188" t="s">
        <v>120</v>
      </c>
      <c r="B43" s="56" t="s">
        <v>52</v>
      </c>
      <c r="C43" s="89">
        <v>1</v>
      </c>
      <c r="D43" s="48"/>
      <c r="E43" s="61"/>
      <c r="F43" s="61"/>
      <c r="G43" s="61"/>
      <c r="H43" s="5"/>
      <c r="I43" s="5"/>
      <c r="J43" s="123">
        <v>7.13</v>
      </c>
      <c r="K43" s="106">
        <f>SUM(D43:E43)*J43</f>
        <v>0</v>
      </c>
      <c r="L43" s="106"/>
      <c r="M43" s="106"/>
      <c r="N43" s="106"/>
      <c r="O43" s="106"/>
      <c r="P43" s="106"/>
      <c r="Q43" s="6"/>
      <c r="R43" s="109"/>
      <c r="S43" s="110"/>
      <c r="T43" s="111"/>
      <c r="U43" s="112"/>
      <c r="V43" s="113"/>
      <c r="W43" s="114"/>
      <c r="Y43" s="26"/>
    </row>
    <row r="44" spans="1:25" s="2" customFormat="1" ht="12.75">
      <c r="A44" s="188" t="s">
        <v>121</v>
      </c>
      <c r="B44" s="56" t="s">
        <v>53</v>
      </c>
      <c r="C44" s="89">
        <v>1</v>
      </c>
      <c r="D44" s="48"/>
      <c r="E44" s="61"/>
      <c r="F44" s="61"/>
      <c r="H44" s="5"/>
      <c r="I44" s="5"/>
      <c r="J44" s="58">
        <v>2.91</v>
      </c>
      <c r="K44" s="106">
        <f>SUM(D44)*J44</f>
        <v>0</v>
      </c>
      <c r="L44" s="106"/>
      <c r="M44" s="106"/>
      <c r="N44" s="106"/>
      <c r="O44" s="106"/>
      <c r="P44" s="106"/>
      <c r="Q44" s="6"/>
      <c r="R44" s="109"/>
      <c r="S44" s="110"/>
      <c r="T44" s="111"/>
      <c r="U44" s="112"/>
      <c r="V44" s="113"/>
      <c r="W44" s="114"/>
      <c r="Y44" s="26"/>
    </row>
    <row r="45" spans="1:25" s="2" customFormat="1" ht="12.75">
      <c r="A45" s="188" t="s">
        <v>133</v>
      </c>
      <c r="B45" s="56" t="s">
        <v>173</v>
      </c>
      <c r="C45" s="89">
        <v>1</v>
      </c>
      <c r="D45" s="48"/>
      <c r="E45" s="61"/>
      <c r="F45" s="61"/>
      <c r="H45" s="5"/>
      <c r="I45" s="5"/>
      <c r="J45" s="58">
        <v>4.37</v>
      </c>
      <c r="K45" s="106">
        <f>SUM(D45:E45)*J45</f>
        <v>0</v>
      </c>
      <c r="L45" s="106"/>
      <c r="M45" s="106"/>
      <c r="N45" s="106"/>
      <c r="O45" s="106"/>
      <c r="P45" s="106"/>
      <c r="Q45" s="6"/>
      <c r="R45" s="109"/>
      <c r="S45" s="110"/>
      <c r="T45" s="111"/>
      <c r="U45" s="112"/>
      <c r="V45" s="113"/>
      <c r="W45" s="114"/>
      <c r="Y45" s="26"/>
    </row>
    <row r="46" spans="1:25" s="2" customFormat="1" ht="12.75">
      <c r="A46" s="188" t="s">
        <v>194</v>
      </c>
      <c r="B46" s="56"/>
      <c r="C46" s="89">
        <v>1</v>
      </c>
      <c r="D46" s="48"/>
      <c r="E46" s="61"/>
      <c r="F46" s="61"/>
      <c r="G46" s="61"/>
      <c r="H46" s="5"/>
      <c r="I46" s="5"/>
      <c r="J46" s="123">
        <v>0.3</v>
      </c>
      <c r="K46" s="106">
        <f>SUM(D46:E46)*J46</f>
        <v>0</v>
      </c>
      <c r="L46" s="106"/>
      <c r="M46" s="106"/>
      <c r="N46" s="106"/>
      <c r="O46" s="106"/>
      <c r="P46" s="106"/>
      <c r="Q46" s="6"/>
      <c r="R46" s="109"/>
      <c r="S46" s="110"/>
      <c r="T46" s="111"/>
      <c r="U46" s="112"/>
      <c r="V46" s="113"/>
      <c r="W46" s="114"/>
      <c r="Y46" s="26"/>
    </row>
    <row r="47" spans="1:25" s="2" customFormat="1" ht="12.75">
      <c r="A47" s="188" t="s">
        <v>195</v>
      </c>
      <c r="B47" s="56"/>
      <c r="C47" s="89">
        <v>1</v>
      </c>
      <c r="D47" s="48"/>
      <c r="E47" s="61"/>
      <c r="F47" s="154"/>
      <c r="G47" s="155"/>
      <c r="H47" s="156"/>
      <c r="I47" s="62"/>
      <c r="J47" s="123">
        <v>0.46</v>
      </c>
      <c r="K47" s="106">
        <f>SUM(D47:E47)*J47</f>
        <v>0</v>
      </c>
      <c r="L47" s="106"/>
      <c r="M47" s="106"/>
      <c r="N47" s="106"/>
      <c r="O47" s="106"/>
      <c r="P47" s="106"/>
      <c r="Q47" s="6"/>
      <c r="R47" s="109"/>
      <c r="S47" s="110"/>
      <c r="T47" s="111"/>
      <c r="U47" s="112"/>
      <c r="V47" s="113"/>
      <c r="W47" s="114"/>
      <c r="Y47" s="26"/>
    </row>
    <row r="48" spans="1:25" s="2" customFormat="1" ht="12.75">
      <c r="A48" s="188" t="s">
        <v>196</v>
      </c>
      <c r="B48" s="56"/>
      <c r="C48" s="89">
        <v>1</v>
      </c>
      <c r="D48" s="48"/>
      <c r="E48" s="61"/>
      <c r="F48" s="157"/>
      <c r="G48" s="63"/>
      <c r="H48" s="158"/>
      <c r="I48" s="26"/>
      <c r="J48" s="123">
        <v>0.5</v>
      </c>
      <c r="K48" s="106">
        <f>SUM(D48:E48)*J48</f>
        <v>0</v>
      </c>
      <c r="L48" s="106"/>
      <c r="M48" s="106"/>
      <c r="N48" s="106"/>
      <c r="O48" s="106"/>
      <c r="P48" s="106"/>
      <c r="Q48" s="6"/>
      <c r="R48" s="109"/>
      <c r="S48" s="110"/>
      <c r="T48" s="111"/>
      <c r="U48" s="112"/>
      <c r="V48" s="113"/>
      <c r="W48" s="114"/>
      <c r="Y48" s="26"/>
    </row>
    <row r="49" spans="1:25" s="2" customFormat="1" ht="12.75">
      <c r="A49" s="188" t="s">
        <v>197</v>
      </c>
      <c r="B49" s="56"/>
      <c r="C49" s="89">
        <v>1</v>
      </c>
      <c r="D49" s="48"/>
      <c r="E49" s="61"/>
      <c r="F49" s="157"/>
      <c r="G49" s="63"/>
      <c r="H49" s="158"/>
      <c r="I49" s="26"/>
      <c r="J49" s="123">
        <v>0.53</v>
      </c>
      <c r="K49" s="106">
        <f>SUM(D49)*J49</f>
        <v>0</v>
      </c>
      <c r="L49" s="106"/>
      <c r="M49" s="106"/>
      <c r="N49" s="106"/>
      <c r="O49" s="106"/>
      <c r="P49" s="106"/>
      <c r="Q49" s="6"/>
      <c r="R49" s="109"/>
      <c r="S49" s="110"/>
      <c r="T49" s="111"/>
      <c r="U49" s="112"/>
      <c r="V49" s="113"/>
      <c r="W49" s="114"/>
      <c r="Y49" s="26"/>
    </row>
    <row r="50" spans="1:25" s="2" customFormat="1" ht="12.75">
      <c r="A50" s="188" t="s">
        <v>193</v>
      </c>
      <c r="B50" s="56"/>
      <c r="C50" s="89">
        <v>1</v>
      </c>
      <c r="D50" s="48"/>
      <c r="E50" s="61"/>
      <c r="F50" s="159"/>
      <c r="G50" s="19"/>
      <c r="H50" s="160"/>
      <c r="J50" s="129">
        <v>0.03</v>
      </c>
      <c r="K50" s="106">
        <f>SUM(D50:E50)*J50</f>
        <v>0</v>
      </c>
      <c r="L50" s="106"/>
      <c r="M50" s="106"/>
      <c r="N50" s="106"/>
      <c r="O50" s="106"/>
      <c r="P50" s="106"/>
      <c r="Q50" s="6"/>
      <c r="R50" s="109"/>
      <c r="S50" s="110"/>
      <c r="T50" s="111"/>
      <c r="U50" s="112"/>
      <c r="V50" s="113"/>
      <c r="W50" s="114"/>
      <c r="Y50" s="26"/>
    </row>
    <row r="51" spans="1:25">
      <c r="A51" s="189" t="s">
        <v>122</v>
      </c>
      <c r="B51" s="56" t="s">
        <v>54</v>
      </c>
      <c r="C51" s="89">
        <v>1</v>
      </c>
      <c r="D51" s="48"/>
      <c r="E51" s="61"/>
      <c r="F51" s="161"/>
      <c r="G51" s="73"/>
      <c r="H51" s="162"/>
      <c r="J51" s="129">
        <v>8.9177</v>
      </c>
      <c r="K51" s="106">
        <f>SUM(D51:E51)*J51</f>
        <v>0</v>
      </c>
      <c r="L51" s="130"/>
      <c r="M51" s="130"/>
      <c r="N51" s="130"/>
      <c r="O51" s="130"/>
      <c r="P51" s="130"/>
      <c r="R51" s="109"/>
      <c r="S51" s="110"/>
      <c r="T51" s="111"/>
      <c r="U51" s="112"/>
      <c r="V51" s="113"/>
      <c r="W51" s="114"/>
      <c r="Y51" s="26"/>
    </row>
    <row r="52" spans="1:25">
      <c r="A52" s="189" t="s">
        <v>123</v>
      </c>
      <c r="B52" s="56" t="s">
        <v>55</v>
      </c>
      <c r="C52" s="89">
        <v>1</v>
      </c>
      <c r="D52" s="48"/>
      <c r="E52" s="26"/>
      <c r="F52" s="163"/>
      <c r="G52" s="164"/>
      <c r="H52" s="165"/>
      <c r="J52" s="129">
        <v>10.696400000000001</v>
      </c>
      <c r="K52" s="106">
        <f>SUM(D52:E52)*J52</f>
        <v>0</v>
      </c>
      <c r="L52" s="131"/>
      <c r="M52" s="131"/>
      <c r="N52" s="131"/>
      <c r="O52" s="132"/>
      <c r="P52" s="132"/>
      <c r="R52" s="109"/>
      <c r="S52" s="110"/>
      <c r="T52" s="111"/>
      <c r="U52" s="112"/>
      <c r="V52" s="113"/>
      <c r="W52" s="114"/>
      <c r="Y52" s="26"/>
    </row>
    <row r="53" spans="1:25">
      <c r="A53" s="189" t="s">
        <v>124</v>
      </c>
      <c r="B53" s="56" t="s">
        <v>56</v>
      </c>
      <c r="C53" s="89">
        <v>1</v>
      </c>
      <c r="D53" s="48"/>
      <c r="E53" s="53"/>
      <c r="F53" s="208" t="s">
        <v>153</v>
      </c>
      <c r="G53" s="208"/>
      <c r="H53" s="208"/>
      <c r="I53" s="74"/>
      <c r="J53" s="129">
        <v>11.5555</v>
      </c>
      <c r="K53" s="106">
        <f>SUM(D53:E53)*J53</f>
        <v>0</v>
      </c>
      <c r="L53" s="106"/>
      <c r="M53" s="131"/>
      <c r="N53" s="131"/>
      <c r="O53" s="132"/>
      <c r="P53" s="132"/>
      <c r="R53" s="109"/>
      <c r="S53" s="110"/>
      <c r="T53" s="111"/>
      <c r="U53" s="112"/>
      <c r="V53" s="113"/>
      <c r="W53" s="114"/>
      <c r="Y53" s="26"/>
    </row>
    <row r="54" spans="1:25" s="180" customFormat="1">
      <c r="A54" s="188" t="s">
        <v>222</v>
      </c>
      <c r="B54" s="56" t="s">
        <v>223</v>
      </c>
      <c r="C54" s="39">
        <v>1</v>
      </c>
      <c r="D54" s="48"/>
      <c r="E54" s="53"/>
      <c r="F54" s="187"/>
      <c r="G54" s="187"/>
      <c r="H54" s="187"/>
      <c r="I54" s="187"/>
      <c r="J54" s="123">
        <v>2.6</v>
      </c>
      <c r="K54" s="106">
        <f t="shared" ref="K54:K56" si="4">SUM(D54:E54)*J54</f>
        <v>0</v>
      </c>
      <c r="L54" s="106"/>
      <c r="M54" s="131"/>
      <c r="N54" s="131"/>
      <c r="O54" s="132"/>
      <c r="P54" s="132"/>
      <c r="Q54" s="6"/>
      <c r="R54" s="109"/>
      <c r="S54" s="110"/>
      <c r="T54" s="111"/>
      <c r="U54" s="112"/>
      <c r="V54" s="113"/>
      <c r="W54" s="114"/>
      <c r="Y54" s="26"/>
    </row>
    <row r="55" spans="1:25" s="180" customFormat="1">
      <c r="A55" s="188" t="s">
        <v>224</v>
      </c>
      <c r="B55" s="56" t="s">
        <v>225</v>
      </c>
      <c r="C55" s="39">
        <v>1</v>
      </c>
      <c r="D55" s="48"/>
      <c r="E55" s="53"/>
      <c r="F55" s="187"/>
      <c r="G55" s="187"/>
      <c r="H55" s="187"/>
      <c r="I55" s="187"/>
      <c r="J55" s="123">
        <v>2.6</v>
      </c>
      <c r="K55" s="106">
        <f t="shared" si="4"/>
        <v>0</v>
      </c>
      <c r="L55" s="106"/>
      <c r="M55" s="131"/>
      <c r="N55" s="131"/>
      <c r="O55" s="132"/>
      <c r="P55" s="132"/>
      <c r="Q55" s="6"/>
      <c r="R55" s="109"/>
      <c r="S55" s="110"/>
      <c r="T55" s="111"/>
      <c r="U55" s="112"/>
      <c r="V55" s="113"/>
      <c r="W55" s="114"/>
      <c r="Y55" s="26"/>
    </row>
    <row r="56" spans="1:25" s="180" customFormat="1">
      <c r="A56" s="188" t="s">
        <v>226</v>
      </c>
      <c r="B56" s="56" t="s">
        <v>227</v>
      </c>
      <c r="C56" s="39">
        <v>1</v>
      </c>
      <c r="D56" s="48"/>
      <c r="E56" s="53"/>
      <c r="F56" s="187"/>
      <c r="G56" s="187"/>
      <c r="H56" s="187"/>
      <c r="I56" s="187"/>
      <c r="J56" s="123">
        <v>2.7</v>
      </c>
      <c r="K56" s="106">
        <f t="shared" si="4"/>
        <v>0</v>
      </c>
      <c r="L56" s="106"/>
      <c r="M56" s="131"/>
      <c r="N56" s="131"/>
      <c r="O56" s="132"/>
      <c r="P56" s="132"/>
      <c r="Q56" s="6"/>
      <c r="R56" s="109"/>
      <c r="S56" s="110"/>
      <c r="T56" s="111"/>
      <c r="U56" s="112"/>
      <c r="V56" s="113"/>
      <c r="W56" s="114"/>
      <c r="Y56" s="26"/>
    </row>
    <row r="57" spans="1:25" s="2" customFormat="1" ht="20.25" customHeight="1">
      <c r="A57" s="26" t="s">
        <v>146</v>
      </c>
      <c r="B57" s="53"/>
      <c r="C57" s="76"/>
      <c r="D57" s="111"/>
      <c r="E57" s="111"/>
      <c r="F57" s="111"/>
      <c r="G57" s="111"/>
      <c r="H57" s="111"/>
      <c r="I57" s="5"/>
      <c r="J57" s="45"/>
      <c r="K57" s="3"/>
      <c r="L57" s="3"/>
      <c r="M57" s="3"/>
      <c r="N57" s="3"/>
      <c r="O57" s="3"/>
      <c r="P57" s="3"/>
      <c r="Q57" s="6"/>
      <c r="R57" s="109"/>
      <c r="S57" s="109"/>
      <c r="T57" s="111"/>
      <c r="U57" s="112"/>
      <c r="V57" s="113"/>
      <c r="W57" s="114"/>
      <c r="Y57" s="26"/>
    </row>
    <row r="58" spans="1:25" ht="15.75" customHeight="1">
      <c r="A58" s="204" t="s">
        <v>148</v>
      </c>
      <c r="B58" s="204"/>
      <c r="C58" s="104"/>
      <c r="D58" s="133"/>
      <c r="E58" s="194" t="s">
        <v>134</v>
      </c>
      <c r="F58" s="134"/>
      <c r="G58" s="134"/>
      <c r="H58" s="135"/>
      <c r="R58" s="120"/>
      <c r="S58" s="120"/>
      <c r="T58" s="111"/>
      <c r="U58" s="112"/>
      <c r="V58" s="113"/>
      <c r="W58" s="114"/>
      <c r="Y58" s="26"/>
    </row>
    <row r="59" spans="1:25" ht="10.5" customHeight="1">
      <c r="A59" s="26" t="s">
        <v>149</v>
      </c>
      <c r="B59" s="49"/>
      <c r="C59" s="65"/>
      <c r="D59" s="136"/>
      <c r="E59" s="193" t="s">
        <v>181</v>
      </c>
      <c r="F59" s="193" t="s">
        <v>181</v>
      </c>
      <c r="G59" s="193"/>
      <c r="H59" s="202">
        <f>SUM(K11:K56)+SUM(N11:N37)</f>
        <v>0</v>
      </c>
      <c r="I59" s="202"/>
      <c r="Y59" s="26"/>
    </row>
    <row r="60" spans="1:25" ht="15" customHeight="1">
      <c r="A60" s="26"/>
      <c r="B60" s="65"/>
      <c r="C60" s="65"/>
      <c r="D60" s="136"/>
      <c r="E60" s="192" t="s">
        <v>184</v>
      </c>
      <c r="F60" s="134"/>
      <c r="G60" s="192"/>
      <c r="H60" s="203">
        <v>0</v>
      </c>
      <c r="I60" s="203"/>
      <c r="Y60" s="26"/>
    </row>
    <row r="61" spans="1:25" ht="14.25" customHeight="1">
      <c r="B61" s="2"/>
      <c r="C61" s="2"/>
      <c r="D61" s="137"/>
      <c r="E61" s="193" t="s">
        <v>234</v>
      </c>
      <c r="F61" s="134"/>
      <c r="G61" s="193"/>
      <c r="H61" s="202">
        <f>H59-(H59*H60)</f>
        <v>0</v>
      </c>
      <c r="I61" s="202">
        <f>I59-(I59*I60)</f>
        <v>0</v>
      </c>
    </row>
    <row r="62" spans="1:25" ht="10.5" customHeight="1">
      <c r="A62" s="26"/>
      <c r="B62" s="2"/>
      <c r="C62" s="2"/>
      <c r="D62" s="111"/>
      <c r="E62" s="193" t="s">
        <v>182</v>
      </c>
      <c r="F62" s="134"/>
      <c r="G62" s="138"/>
      <c r="H62" s="198">
        <v>0</v>
      </c>
      <c r="I62" s="198"/>
      <c r="Y62" s="26"/>
    </row>
    <row r="63" spans="1:25">
      <c r="A63" s="2"/>
      <c r="B63" s="2"/>
      <c r="C63" s="2"/>
      <c r="D63" s="111"/>
      <c r="E63" s="193" t="s">
        <v>235</v>
      </c>
      <c r="F63" s="134"/>
      <c r="G63" s="139"/>
      <c r="H63" s="199">
        <f>H61*H62</f>
        <v>0</v>
      </c>
      <c r="I63" s="199"/>
    </row>
    <row r="64" spans="1:25">
      <c r="D64" s="111"/>
      <c r="E64" s="139"/>
      <c r="F64" s="140"/>
      <c r="G64" s="139"/>
      <c r="H64" s="139"/>
    </row>
    <row r="65" spans="4:8">
      <c r="D65" s="141"/>
      <c r="E65" s="139"/>
      <c r="F65" s="139"/>
      <c r="G65" s="139"/>
      <c r="H65" s="139"/>
    </row>
    <row r="66" spans="4:8">
      <c r="D66" s="141"/>
      <c r="E66" s="141"/>
      <c r="F66" s="141"/>
      <c r="G66" s="141"/>
      <c r="H66" s="141"/>
    </row>
  </sheetData>
  <sheetProtection algorithmName="SHA-512" hashValue="sa5DS8X42pBbKZDfJ2MUaJgwOztE91Hx0NBy1xAcdFNkRI0XqfK+ivlNVfGPb/R4o5CG13s8ikFVr3RuPu3xZw==" saltValue="sm6cFO3SSbVUCJsd78Hwgg==" spinCount="100000" sheet="1" formatCells="0" selectLockedCells="1"/>
  <mergeCells count="11">
    <mergeCell ref="A58:B58"/>
    <mergeCell ref="C8:C10"/>
    <mergeCell ref="D10:H10"/>
    <mergeCell ref="D24:H24"/>
    <mergeCell ref="D32:H32"/>
    <mergeCell ref="F53:H53"/>
    <mergeCell ref="H59:I59"/>
    <mergeCell ref="H60:I60"/>
    <mergeCell ref="H61:I61"/>
    <mergeCell ref="H62:I62"/>
    <mergeCell ref="H63:I63"/>
  </mergeCells>
  <conditionalFormatting sqref="R1 R7:R65525">
    <cfRule type="expression" dxfId="2" priority="1" stopIfTrue="1">
      <formula>R1-ROUND(R1,0)&lt;&gt;0</formula>
    </cfRule>
  </conditionalFormatting>
  <pageMargins left="0.7" right="0.7" top="0.75" bottom="0.75" header="0.3" footer="0.3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32"/>
  <sheetViews>
    <sheetView topLeftCell="A37" zoomScaleNormal="100" workbookViewId="0">
      <selection activeCell="D46" sqref="D46"/>
    </sheetView>
  </sheetViews>
  <sheetFormatPr defaultRowHeight="15"/>
  <cols>
    <col min="1" max="1" width="33.5703125" customWidth="1"/>
    <col min="2" max="2" width="20.85546875" customWidth="1"/>
    <col min="3" max="3" width="6.85546875" customWidth="1"/>
    <col min="4" max="4" width="7.140625" customWidth="1"/>
    <col min="5" max="5" width="7.28515625" customWidth="1"/>
    <col min="6" max="6" width="6.5703125" customWidth="1"/>
    <col min="7" max="7" width="6.7109375" customWidth="1"/>
    <col min="8" max="8" width="3" customWidth="1"/>
    <col min="9" max="9" width="12.5703125" customWidth="1"/>
    <col min="10" max="10" width="0.7109375" customWidth="1"/>
    <col min="11" max="11" width="9.85546875" style="3" customWidth="1"/>
    <col min="12" max="12" width="0.140625" style="3" customWidth="1"/>
    <col min="13" max="13" width="5.5703125" style="3" hidden="1" customWidth="1"/>
    <col min="14" max="14" width="0.28515625" style="5" customWidth="1"/>
    <col min="15" max="15" width="4.5703125" style="5" customWidth="1"/>
    <col min="16" max="16" width="5.42578125" style="6" customWidth="1"/>
    <col min="17" max="17" width="15.42578125" style="7" bestFit="1" customWidth="1"/>
    <col min="18" max="18" width="9.42578125" style="7" hidden="1" customWidth="1"/>
    <col min="20" max="20" width="26" style="8" bestFit="1" customWidth="1"/>
    <col min="21" max="21" width="9.28515625" style="9" hidden="1" customWidth="1"/>
    <col min="22" max="22" width="18.28515625" style="10" bestFit="1" customWidth="1"/>
    <col min="23" max="23" width="6.7109375" customWidth="1"/>
    <col min="24" max="24" width="6.7109375" style="26" customWidth="1"/>
    <col min="25" max="30" width="6.7109375" customWidth="1"/>
    <col min="256" max="256" width="32.28515625" customWidth="1"/>
    <col min="257" max="257" width="20.85546875" customWidth="1"/>
    <col min="259" max="260" width="7.140625" customWidth="1"/>
    <col min="261" max="261" width="7.28515625" customWidth="1"/>
    <col min="262" max="262" width="6.5703125" customWidth="1"/>
    <col min="263" max="263" width="6.7109375" customWidth="1"/>
    <col min="264" max="265" width="5.5703125" customWidth="1"/>
    <col min="266" max="266" width="1.28515625" customWidth="1"/>
    <col min="267" max="267" width="5.5703125" customWidth="1"/>
    <col min="268" max="268" width="0" hidden="1" customWidth="1"/>
    <col min="269" max="269" width="5.5703125" customWidth="1"/>
    <col min="270" max="270" width="0" hidden="1" customWidth="1"/>
    <col min="271" max="271" width="4.5703125" customWidth="1"/>
    <col min="272" max="272" width="0" hidden="1" customWidth="1"/>
    <col min="273" max="273" width="15.42578125" bestFit="1" customWidth="1"/>
    <col min="274" max="274" width="0" hidden="1" customWidth="1"/>
    <col min="276" max="276" width="26" bestFit="1" customWidth="1"/>
    <col min="277" max="277" width="0" hidden="1" customWidth="1"/>
    <col min="278" max="278" width="18.28515625" bestFit="1" customWidth="1"/>
    <col min="279" max="286" width="6.7109375" customWidth="1"/>
    <col min="512" max="512" width="32.28515625" customWidth="1"/>
    <col min="513" max="513" width="20.85546875" customWidth="1"/>
    <col min="515" max="516" width="7.140625" customWidth="1"/>
    <col min="517" max="517" width="7.28515625" customWidth="1"/>
    <col min="518" max="518" width="6.5703125" customWidth="1"/>
    <col min="519" max="519" width="6.7109375" customWidth="1"/>
    <col min="520" max="521" width="5.5703125" customWidth="1"/>
    <col min="522" max="522" width="1.28515625" customWidth="1"/>
    <col min="523" max="523" width="5.5703125" customWidth="1"/>
    <col min="524" max="524" width="0" hidden="1" customWidth="1"/>
    <col min="525" max="525" width="5.5703125" customWidth="1"/>
    <col min="526" max="526" width="0" hidden="1" customWidth="1"/>
    <col min="527" max="527" width="4.5703125" customWidth="1"/>
    <col min="528" max="528" width="0" hidden="1" customWidth="1"/>
    <col min="529" max="529" width="15.42578125" bestFit="1" customWidth="1"/>
    <col min="530" max="530" width="0" hidden="1" customWidth="1"/>
    <col min="532" max="532" width="26" bestFit="1" customWidth="1"/>
    <col min="533" max="533" width="0" hidden="1" customWidth="1"/>
    <col min="534" max="534" width="18.28515625" bestFit="1" customWidth="1"/>
    <col min="535" max="542" width="6.7109375" customWidth="1"/>
    <col min="768" max="768" width="32.28515625" customWidth="1"/>
    <col min="769" max="769" width="20.85546875" customWidth="1"/>
    <col min="771" max="772" width="7.140625" customWidth="1"/>
    <col min="773" max="773" width="7.28515625" customWidth="1"/>
    <col min="774" max="774" width="6.5703125" customWidth="1"/>
    <col min="775" max="775" width="6.7109375" customWidth="1"/>
    <col min="776" max="777" width="5.5703125" customWidth="1"/>
    <col min="778" max="778" width="1.28515625" customWidth="1"/>
    <col min="779" max="779" width="5.5703125" customWidth="1"/>
    <col min="780" max="780" width="0" hidden="1" customWidth="1"/>
    <col min="781" max="781" width="5.5703125" customWidth="1"/>
    <col min="782" max="782" width="0" hidden="1" customWidth="1"/>
    <col min="783" max="783" width="4.5703125" customWidth="1"/>
    <col min="784" max="784" width="0" hidden="1" customWidth="1"/>
    <col min="785" max="785" width="15.42578125" bestFit="1" customWidth="1"/>
    <col min="786" max="786" width="0" hidden="1" customWidth="1"/>
    <col min="788" max="788" width="26" bestFit="1" customWidth="1"/>
    <col min="789" max="789" width="0" hidden="1" customWidth="1"/>
    <col min="790" max="790" width="18.28515625" bestFit="1" customWidth="1"/>
    <col min="791" max="798" width="6.7109375" customWidth="1"/>
    <col min="1024" max="1024" width="32.28515625" customWidth="1"/>
    <col min="1025" max="1025" width="20.85546875" customWidth="1"/>
    <col min="1027" max="1028" width="7.140625" customWidth="1"/>
    <col min="1029" max="1029" width="7.28515625" customWidth="1"/>
    <col min="1030" max="1030" width="6.5703125" customWidth="1"/>
    <col min="1031" max="1031" width="6.7109375" customWidth="1"/>
    <col min="1032" max="1033" width="5.5703125" customWidth="1"/>
    <col min="1034" max="1034" width="1.28515625" customWidth="1"/>
    <col min="1035" max="1035" width="5.5703125" customWidth="1"/>
    <col min="1036" max="1036" width="0" hidden="1" customWidth="1"/>
    <col min="1037" max="1037" width="5.5703125" customWidth="1"/>
    <col min="1038" max="1038" width="0" hidden="1" customWidth="1"/>
    <col min="1039" max="1039" width="4.5703125" customWidth="1"/>
    <col min="1040" max="1040" width="0" hidden="1" customWidth="1"/>
    <col min="1041" max="1041" width="15.42578125" bestFit="1" customWidth="1"/>
    <col min="1042" max="1042" width="0" hidden="1" customWidth="1"/>
    <col min="1044" max="1044" width="26" bestFit="1" customWidth="1"/>
    <col min="1045" max="1045" width="0" hidden="1" customWidth="1"/>
    <col min="1046" max="1046" width="18.28515625" bestFit="1" customWidth="1"/>
    <col min="1047" max="1054" width="6.7109375" customWidth="1"/>
    <col min="1280" max="1280" width="32.28515625" customWidth="1"/>
    <col min="1281" max="1281" width="20.85546875" customWidth="1"/>
    <col min="1283" max="1284" width="7.140625" customWidth="1"/>
    <col min="1285" max="1285" width="7.28515625" customWidth="1"/>
    <col min="1286" max="1286" width="6.5703125" customWidth="1"/>
    <col min="1287" max="1287" width="6.7109375" customWidth="1"/>
    <col min="1288" max="1289" width="5.5703125" customWidth="1"/>
    <col min="1290" max="1290" width="1.28515625" customWidth="1"/>
    <col min="1291" max="1291" width="5.5703125" customWidth="1"/>
    <col min="1292" max="1292" width="0" hidden="1" customWidth="1"/>
    <col min="1293" max="1293" width="5.5703125" customWidth="1"/>
    <col min="1294" max="1294" width="0" hidden="1" customWidth="1"/>
    <col min="1295" max="1295" width="4.5703125" customWidth="1"/>
    <col min="1296" max="1296" width="0" hidden="1" customWidth="1"/>
    <col min="1297" max="1297" width="15.42578125" bestFit="1" customWidth="1"/>
    <col min="1298" max="1298" width="0" hidden="1" customWidth="1"/>
    <col min="1300" max="1300" width="26" bestFit="1" customWidth="1"/>
    <col min="1301" max="1301" width="0" hidden="1" customWidth="1"/>
    <col min="1302" max="1302" width="18.28515625" bestFit="1" customWidth="1"/>
    <col min="1303" max="1310" width="6.7109375" customWidth="1"/>
    <col min="1536" max="1536" width="32.28515625" customWidth="1"/>
    <col min="1537" max="1537" width="20.85546875" customWidth="1"/>
    <col min="1539" max="1540" width="7.140625" customWidth="1"/>
    <col min="1541" max="1541" width="7.28515625" customWidth="1"/>
    <col min="1542" max="1542" width="6.5703125" customWidth="1"/>
    <col min="1543" max="1543" width="6.7109375" customWidth="1"/>
    <col min="1544" max="1545" width="5.5703125" customWidth="1"/>
    <col min="1546" max="1546" width="1.28515625" customWidth="1"/>
    <col min="1547" max="1547" width="5.5703125" customWidth="1"/>
    <col min="1548" max="1548" width="0" hidden="1" customWidth="1"/>
    <col min="1549" max="1549" width="5.5703125" customWidth="1"/>
    <col min="1550" max="1550" width="0" hidden="1" customWidth="1"/>
    <col min="1551" max="1551" width="4.5703125" customWidth="1"/>
    <col min="1552" max="1552" width="0" hidden="1" customWidth="1"/>
    <col min="1553" max="1553" width="15.42578125" bestFit="1" customWidth="1"/>
    <col min="1554" max="1554" width="0" hidden="1" customWidth="1"/>
    <col min="1556" max="1556" width="26" bestFit="1" customWidth="1"/>
    <col min="1557" max="1557" width="0" hidden="1" customWidth="1"/>
    <col min="1558" max="1558" width="18.28515625" bestFit="1" customWidth="1"/>
    <col min="1559" max="1566" width="6.7109375" customWidth="1"/>
    <col min="1792" max="1792" width="32.28515625" customWidth="1"/>
    <col min="1793" max="1793" width="20.85546875" customWidth="1"/>
    <col min="1795" max="1796" width="7.140625" customWidth="1"/>
    <col min="1797" max="1797" width="7.28515625" customWidth="1"/>
    <col min="1798" max="1798" width="6.5703125" customWidth="1"/>
    <col min="1799" max="1799" width="6.7109375" customWidth="1"/>
    <col min="1800" max="1801" width="5.5703125" customWidth="1"/>
    <col min="1802" max="1802" width="1.28515625" customWidth="1"/>
    <col min="1803" max="1803" width="5.5703125" customWidth="1"/>
    <col min="1804" max="1804" width="0" hidden="1" customWidth="1"/>
    <col min="1805" max="1805" width="5.5703125" customWidth="1"/>
    <col min="1806" max="1806" width="0" hidden="1" customWidth="1"/>
    <col min="1807" max="1807" width="4.5703125" customWidth="1"/>
    <col min="1808" max="1808" width="0" hidden="1" customWidth="1"/>
    <col min="1809" max="1809" width="15.42578125" bestFit="1" customWidth="1"/>
    <col min="1810" max="1810" width="0" hidden="1" customWidth="1"/>
    <col min="1812" max="1812" width="26" bestFit="1" customWidth="1"/>
    <col min="1813" max="1813" width="0" hidden="1" customWidth="1"/>
    <col min="1814" max="1814" width="18.28515625" bestFit="1" customWidth="1"/>
    <col min="1815" max="1822" width="6.7109375" customWidth="1"/>
    <col min="2048" max="2048" width="32.28515625" customWidth="1"/>
    <col min="2049" max="2049" width="20.85546875" customWidth="1"/>
    <col min="2051" max="2052" width="7.140625" customWidth="1"/>
    <col min="2053" max="2053" width="7.28515625" customWidth="1"/>
    <col min="2054" max="2054" width="6.5703125" customWidth="1"/>
    <col min="2055" max="2055" width="6.7109375" customWidth="1"/>
    <col min="2056" max="2057" width="5.5703125" customWidth="1"/>
    <col min="2058" max="2058" width="1.28515625" customWidth="1"/>
    <col min="2059" max="2059" width="5.5703125" customWidth="1"/>
    <col min="2060" max="2060" width="0" hidden="1" customWidth="1"/>
    <col min="2061" max="2061" width="5.5703125" customWidth="1"/>
    <col min="2062" max="2062" width="0" hidden="1" customWidth="1"/>
    <col min="2063" max="2063" width="4.5703125" customWidth="1"/>
    <col min="2064" max="2064" width="0" hidden="1" customWidth="1"/>
    <col min="2065" max="2065" width="15.42578125" bestFit="1" customWidth="1"/>
    <col min="2066" max="2066" width="0" hidden="1" customWidth="1"/>
    <col min="2068" max="2068" width="26" bestFit="1" customWidth="1"/>
    <col min="2069" max="2069" width="0" hidden="1" customWidth="1"/>
    <col min="2070" max="2070" width="18.28515625" bestFit="1" customWidth="1"/>
    <col min="2071" max="2078" width="6.7109375" customWidth="1"/>
    <col min="2304" max="2304" width="32.28515625" customWidth="1"/>
    <col min="2305" max="2305" width="20.85546875" customWidth="1"/>
    <col min="2307" max="2308" width="7.140625" customWidth="1"/>
    <col min="2309" max="2309" width="7.28515625" customWidth="1"/>
    <col min="2310" max="2310" width="6.5703125" customWidth="1"/>
    <col min="2311" max="2311" width="6.7109375" customWidth="1"/>
    <col min="2312" max="2313" width="5.5703125" customWidth="1"/>
    <col min="2314" max="2314" width="1.28515625" customWidth="1"/>
    <col min="2315" max="2315" width="5.5703125" customWidth="1"/>
    <col min="2316" max="2316" width="0" hidden="1" customWidth="1"/>
    <col min="2317" max="2317" width="5.5703125" customWidth="1"/>
    <col min="2318" max="2318" width="0" hidden="1" customWidth="1"/>
    <col min="2319" max="2319" width="4.5703125" customWidth="1"/>
    <col min="2320" max="2320" width="0" hidden="1" customWidth="1"/>
    <col min="2321" max="2321" width="15.42578125" bestFit="1" customWidth="1"/>
    <col min="2322" max="2322" width="0" hidden="1" customWidth="1"/>
    <col min="2324" max="2324" width="26" bestFit="1" customWidth="1"/>
    <col min="2325" max="2325" width="0" hidden="1" customWidth="1"/>
    <col min="2326" max="2326" width="18.28515625" bestFit="1" customWidth="1"/>
    <col min="2327" max="2334" width="6.7109375" customWidth="1"/>
    <col min="2560" max="2560" width="32.28515625" customWidth="1"/>
    <col min="2561" max="2561" width="20.85546875" customWidth="1"/>
    <col min="2563" max="2564" width="7.140625" customWidth="1"/>
    <col min="2565" max="2565" width="7.28515625" customWidth="1"/>
    <col min="2566" max="2566" width="6.5703125" customWidth="1"/>
    <col min="2567" max="2567" width="6.7109375" customWidth="1"/>
    <col min="2568" max="2569" width="5.5703125" customWidth="1"/>
    <col min="2570" max="2570" width="1.28515625" customWidth="1"/>
    <col min="2571" max="2571" width="5.5703125" customWidth="1"/>
    <col min="2572" max="2572" width="0" hidden="1" customWidth="1"/>
    <col min="2573" max="2573" width="5.5703125" customWidth="1"/>
    <col min="2574" max="2574" width="0" hidden="1" customWidth="1"/>
    <col min="2575" max="2575" width="4.5703125" customWidth="1"/>
    <col min="2576" max="2576" width="0" hidden="1" customWidth="1"/>
    <col min="2577" max="2577" width="15.42578125" bestFit="1" customWidth="1"/>
    <col min="2578" max="2578" width="0" hidden="1" customWidth="1"/>
    <col min="2580" max="2580" width="26" bestFit="1" customWidth="1"/>
    <col min="2581" max="2581" width="0" hidden="1" customWidth="1"/>
    <col min="2582" max="2582" width="18.28515625" bestFit="1" customWidth="1"/>
    <col min="2583" max="2590" width="6.7109375" customWidth="1"/>
    <col min="2816" max="2816" width="32.28515625" customWidth="1"/>
    <col min="2817" max="2817" width="20.85546875" customWidth="1"/>
    <col min="2819" max="2820" width="7.140625" customWidth="1"/>
    <col min="2821" max="2821" width="7.28515625" customWidth="1"/>
    <col min="2822" max="2822" width="6.5703125" customWidth="1"/>
    <col min="2823" max="2823" width="6.7109375" customWidth="1"/>
    <col min="2824" max="2825" width="5.5703125" customWidth="1"/>
    <col min="2826" max="2826" width="1.28515625" customWidth="1"/>
    <col min="2827" max="2827" width="5.5703125" customWidth="1"/>
    <col min="2828" max="2828" width="0" hidden="1" customWidth="1"/>
    <col min="2829" max="2829" width="5.5703125" customWidth="1"/>
    <col min="2830" max="2830" width="0" hidden="1" customWidth="1"/>
    <col min="2831" max="2831" width="4.5703125" customWidth="1"/>
    <col min="2832" max="2832" width="0" hidden="1" customWidth="1"/>
    <col min="2833" max="2833" width="15.42578125" bestFit="1" customWidth="1"/>
    <col min="2834" max="2834" width="0" hidden="1" customWidth="1"/>
    <col min="2836" max="2836" width="26" bestFit="1" customWidth="1"/>
    <col min="2837" max="2837" width="0" hidden="1" customWidth="1"/>
    <col min="2838" max="2838" width="18.28515625" bestFit="1" customWidth="1"/>
    <col min="2839" max="2846" width="6.7109375" customWidth="1"/>
    <col min="3072" max="3072" width="32.28515625" customWidth="1"/>
    <col min="3073" max="3073" width="20.85546875" customWidth="1"/>
    <col min="3075" max="3076" width="7.140625" customWidth="1"/>
    <col min="3077" max="3077" width="7.28515625" customWidth="1"/>
    <col min="3078" max="3078" width="6.5703125" customWidth="1"/>
    <col min="3079" max="3079" width="6.7109375" customWidth="1"/>
    <col min="3080" max="3081" width="5.5703125" customWidth="1"/>
    <col min="3082" max="3082" width="1.28515625" customWidth="1"/>
    <col min="3083" max="3083" width="5.5703125" customWidth="1"/>
    <col min="3084" max="3084" width="0" hidden="1" customWidth="1"/>
    <col min="3085" max="3085" width="5.5703125" customWidth="1"/>
    <col min="3086" max="3086" width="0" hidden="1" customWidth="1"/>
    <col min="3087" max="3087" width="4.5703125" customWidth="1"/>
    <col min="3088" max="3088" width="0" hidden="1" customWidth="1"/>
    <col min="3089" max="3089" width="15.42578125" bestFit="1" customWidth="1"/>
    <col min="3090" max="3090" width="0" hidden="1" customWidth="1"/>
    <col min="3092" max="3092" width="26" bestFit="1" customWidth="1"/>
    <col min="3093" max="3093" width="0" hidden="1" customWidth="1"/>
    <col min="3094" max="3094" width="18.28515625" bestFit="1" customWidth="1"/>
    <col min="3095" max="3102" width="6.7109375" customWidth="1"/>
    <col min="3328" max="3328" width="32.28515625" customWidth="1"/>
    <col min="3329" max="3329" width="20.85546875" customWidth="1"/>
    <col min="3331" max="3332" width="7.140625" customWidth="1"/>
    <col min="3333" max="3333" width="7.28515625" customWidth="1"/>
    <col min="3334" max="3334" width="6.5703125" customWidth="1"/>
    <col min="3335" max="3335" width="6.7109375" customWidth="1"/>
    <col min="3336" max="3337" width="5.5703125" customWidth="1"/>
    <col min="3338" max="3338" width="1.28515625" customWidth="1"/>
    <col min="3339" max="3339" width="5.5703125" customWidth="1"/>
    <col min="3340" max="3340" width="0" hidden="1" customWidth="1"/>
    <col min="3341" max="3341" width="5.5703125" customWidth="1"/>
    <col min="3342" max="3342" width="0" hidden="1" customWidth="1"/>
    <col min="3343" max="3343" width="4.5703125" customWidth="1"/>
    <col min="3344" max="3344" width="0" hidden="1" customWidth="1"/>
    <col min="3345" max="3345" width="15.42578125" bestFit="1" customWidth="1"/>
    <col min="3346" max="3346" width="0" hidden="1" customWidth="1"/>
    <col min="3348" max="3348" width="26" bestFit="1" customWidth="1"/>
    <col min="3349" max="3349" width="0" hidden="1" customWidth="1"/>
    <col min="3350" max="3350" width="18.28515625" bestFit="1" customWidth="1"/>
    <col min="3351" max="3358" width="6.7109375" customWidth="1"/>
    <col min="3584" max="3584" width="32.28515625" customWidth="1"/>
    <col min="3585" max="3585" width="20.85546875" customWidth="1"/>
    <col min="3587" max="3588" width="7.140625" customWidth="1"/>
    <col min="3589" max="3589" width="7.28515625" customWidth="1"/>
    <col min="3590" max="3590" width="6.5703125" customWidth="1"/>
    <col min="3591" max="3591" width="6.7109375" customWidth="1"/>
    <col min="3592" max="3593" width="5.5703125" customWidth="1"/>
    <col min="3594" max="3594" width="1.28515625" customWidth="1"/>
    <col min="3595" max="3595" width="5.5703125" customWidth="1"/>
    <col min="3596" max="3596" width="0" hidden="1" customWidth="1"/>
    <col min="3597" max="3597" width="5.5703125" customWidth="1"/>
    <col min="3598" max="3598" width="0" hidden="1" customWidth="1"/>
    <col min="3599" max="3599" width="4.5703125" customWidth="1"/>
    <col min="3600" max="3600" width="0" hidden="1" customWidth="1"/>
    <col min="3601" max="3601" width="15.42578125" bestFit="1" customWidth="1"/>
    <col min="3602" max="3602" width="0" hidden="1" customWidth="1"/>
    <col min="3604" max="3604" width="26" bestFit="1" customWidth="1"/>
    <col min="3605" max="3605" width="0" hidden="1" customWidth="1"/>
    <col min="3606" max="3606" width="18.28515625" bestFit="1" customWidth="1"/>
    <col min="3607" max="3614" width="6.7109375" customWidth="1"/>
    <col min="3840" max="3840" width="32.28515625" customWidth="1"/>
    <col min="3841" max="3841" width="20.85546875" customWidth="1"/>
    <col min="3843" max="3844" width="7.140625" customWidth="1"/>
    <col min="3845" max="3845" width="7.28515625" customWidth="1"/>
    <col min="3846" max="3846" width="6.5703125" customWidth="1"/>
    <col min="3847" max="3847" width="6.7109375" customWidth="1"/>
    <col min="3848" max="3849" width="5.5703125" customWidth="1"/>
    <col min="3850" max="3850" width="1.28515625" customWidth="1"/>
    <col min="3851" max="3851" width="5.5703125" customWidth="1"/>
    <col min="3852" max="3852" width="0" hidden="1" customWidth="1"/>
    <col min="3853" max="3853" width="5.5703125" customWidth="1"/>
    <col min="3854" max="3854" width="0" hidden="1" customWidth="1"/>
    <col min="3855" max="3855" width="4.5703125" customWidth="1"/>
    <col min="3856" max="3856" width="0" hidden="1" customWidth="1"/>
    <col min="3857" max="3857" width="15.42578125" bestFit="1" customWidth="1"/>
    <col min="3858" max="3858" width="0" hidden="1" customWidth="1"/>
    <col min="3860" max="3860" width="26" bestFit="1" customWidth="1"/>
    <col min="3861" max="3861" width="0" hidden="1" customWidth="1"/>
    <col min="3862" max="3862" width="18.28515625" bestFit="1" customWidth="1"/>
    <col min="3863" max="3870" width="6.7109375" customWidth="1"/>
    <col min="4096" max="4096" width="32.28515625" customWidth="1"/>
    <col min="4097" max="4097" width="20.85546875" customWidth="1"/>
    <col min="4099" max="4100" width="7.140625" customWidth="1"/>
    <col min="4101" max="4101" width="7.28515625" customWidth="1"/>
    <col min="4102" max="4102" width="6.5703125" customWidth="1"/>
    <col min="4103" max="4103" width="6.7109375" customWidth="1"/>
    <col min="4104" max="4105" width="5.5703125" customWidth="1"/>
    <col min="4106" max="4106" width="1.28515625" customWidth="1"/>
    <col min="4107" max="4107" width="5.5703125" customWidth="1"/>
    <col min="4108" max="4108" width="0" hidden="1" customWidth="1"/>
    <col min="4109" max="4109" width="5.5703125" customWidth="1"/>
    <col min="4110" max="4110" width="0" hidden="1" customWidth="1"/>
    <col min="4111" max="4111" width="4.5703125" customWidth="1"/>
    <col min="4112" max="4112" width="0" hidden="1" customWidth="1"/>
    <col min="4113" max="4113" width="15.42578125" bestFit="1" customWidth="1"/>
    <col min="4114" max="4114" width="0" hidden="1" customWidth="1"/>
    <col min="4116" max="4116" width="26" bestFit="1" customWidth="1"/>
    <col min="4117" max="4117" width="0" hidden="1" customWidth="1"/>
    <col min="4118" max="4118" width="18.28515625" bestFit="1" customWidth="1"/>
    <col min="4119" max="4126" width="6.7109375" customWidth="1"/>
    <col min="4352" max="4352" width="32.28515625" customWidth="1"/>
    <col min="4353" max="4353" width="20.85546875" customWidth="1"/>
    <col min="4355" max="4356" width="7.140625" customWidth="1"/>
    <col min="4357" max="4357" width="7.28515625" customWidth="1"/>
    <col min="4358" max="4358" width="6.5703125" customWidth="1"/>
    <col min="4359" max="4359" width="6.7109375" customWidth="1"/>
    <col min="4360" max="4361" width="5.5703125" customWidth="1"/>
    <col min="4362" max="4362" width="1.28515625" customWidth="1"/>
    <col min="4363" max="4363" width="5.5703125" customWidth="1"/>
    <col min="4364" max="4364" width="0" hidden="1" customWidth="1"/>
    <col min="4365" max="4365" width="5.5703125" customWidth="1"/>
    <col min="4366" max="4366" width="0" hidden="1" customWidth="1"/>
    <col min="4367" max="4367" width="4.5703125" customWidth="1"/>
    <col min="4368" max="4368" width="0" hidden="1" customWidth="1"/>
    <col min="4369" max="4369" width="15.42578125" bestFit="1" customWidth="1"/>
    <col min="4370" max="4370" width="0" hidden="1" customWidth="1"/>
    <col min="4372" max="4372" width="26" bestFit="1" customWidth="1"/>
    <col min="4373" max="4373" width="0" hidden="1" customWidth="1"/>
    <col min="4374" max="4374" width="18.28515625" bestFit="1" customWidth="1"/>
    <col min="4375" max="4382" width="6.7109375" customWidth="1"/>
    <col min="4608" max="4608" width="32.28515625" customWidth="1"/>
    <col min="4609" max="4609" width="20.85546875" customWidth="1"/>
    <col min="4611" max="4612" width="7.140625" customWidth="1"/>
    <col min="4613" max="4613" width="7.28515625" customWidth="1"/>
    <col min="4614" max="4614" width="6.5703125" customWidth="1"/>
    <col min="4615" max="4615" width="6.7109375" customWidth="1"/>
    <col min="4616" max="4617" width="5.5703125" customWidth="1"/>
    <col min="4618" max="4618" width="1.28515625" customWidth="1"/>
    <col min="4619" max="4619" width="5.5703125" customWidth="1"/>
    <col min="4620" max="4620" width="0" hidden="1" customWidth="1"/>
    <col min="4621" max="4621" width="5.5703125" customWidth="1"/>
    <col min="4622" max="4622" width="0" hidden="1" customWidth="1"/>
    <col min="4623" max="4623" width="4.5703125" customWidth="1"/>
    <col min="4624" max="4624" width="0" hidden="1" customWidth="1"/>
    <col min="4625" max="4625" width="15.42578125" bestFit="1" customWidth="1"/>
    <col min="4626" max="4626" width="0" hidden="1" customWidth="1"/>
    <col min="4628" max="4628" width="26" bestFit="1" customWidth="1"/>
    <col min="4629" max="4629" width="0" hidden="1" customWidth="1"/>
    <col min="4630" max="4630" width="18.28515625" bestFit="1" customWidth="1"/>
    <col min="4631" max="4638" width="6.7109375" customWidth="1"/>
    <col min="4864" max="4864" width="32.28515625" customWidth="1"/>
    <col min="4865" max="4865" width="20.85546875" customWidth="1"/>
    <col min="4867" max="4868" width="7.140625" customWidth="1"/>
    <col min="4869" max="4869" width="7.28515625" customWidth="1"/>
    <col min="4870" max="4870" width="6.5703125" customWidth="1"/>
    <col min="4871" max="4871" width="6.7109375" customWidth="1"/>
    <col min="4872" max="4873" width="5.5703125" customWidth="1"/>
    <col min="4874" max="4874" width="1.28515625" customWidth="1"/>
    <col min="4875" max="4875" width="5.5703125" customWidth="1"/>
    <col min="4876" max="4876" width="0" hidden="1" customWidth="1"/>
    <col min="4877" max="4877" width="5.5703125" customWidth="1"/>
    <col min="4878" max="4878" width="0" hidden="1" customWidth="1"/>
    <col min="4879" max="4879" width="4.5703125" customWidth="1"/>
    <col min="4880" max="4880" width="0" hidden="1" customWidth="1"/>
    <col min="4881" max="4881" width="15.42578125" bestFit="1" customWidth="1"/>
    <col min="4882" max="4882" width="0" hidden="1" customWidth="1"/>
    <col min="4884" max="4884" width="26" bestFit="1" customWidth="1"/>
    <col min="4885" max="4885" width="0" hidden="1" customWidth="1"/>
    <col min="4886" max="4886" width="18.28515625" bestFit="1" customWidth="1"/>
    <col min="4887" max="4894" width="6.7109375" customWidth="1"/>
    <col min="5120" max="5120" width="32.28515625" customWidth="1"/>
    <col min="5121" max="5121" width="20.85546875" customWidth="1"/>
    <col min="5123" max="5124" width="7.140625" customWidth="1"/>
    <col min="5125" max="5125" width="7.28515625" customWidth="1"/>
    <col min="5126" max="5126" width="6.5703125" customWidth="1"/>
    <col min="5127" max="5127" width="6.7109375" customWidth="1"/>
    <col min="5128" max="5129" width="5.5703125" customWidth="1"/>
    <col min="5130" max="5130" width="1.28515625" customWidth="1"/>
    <col min="5131" max="5131" width="5.5703125" customWidth="1"/>
    <col min="5132" max="5132" width="0" hidden="1" customWidth="1"/>
    <col min="5133" max="5133" width="5.5703125" customWidth="1"/>
    <col min="5134" max="5134" width="0" hidden="1" customWidth="1"/>
    <col min="5135" max="5135" width="4.5703125" customWidth="1"/>
    <col min="5136" max="5136" width="0" hidden="1" customWidth="1"/>
    <col min="5137" max="5137" width="15.42578125" bestFit="1" customWidth="1"/>
    <col min="5138" max="5138" width="0" hidden="1" customWidth="1"/>
    <col min="5140" max="5140" width="26" bestFit="1" customWidth="1"/>
    <col min="5141" max="5141" width="0" hidden="1" customWidth="1"/>
    <col min="5142" max="5142" width="18.28515625" bestFit="1" customWidth="1"/>
    <col min="5143" max="5150" width="6.7109375" customWidth="1"/>
    <col min="5376" max="5376" width="32.28515625" customWidth="1"/>
    <col min="5377" max="5377" width="20.85546875" customWidth="1"/>
    <col min="5379" max="5380" width="7.140625" customWidth="1"/>
    <col min="5381" max="5381" width="7.28515625" customWidth="1"/>
    <col min="5382" max="5382" width="6.5703125" customWidth="1"/>
    <col min="5383" max="5383" width="6.7109375" customWidth="1"/>
    <col min="5384" max="5385" width="5.5703125" customWidth="1"/>
    <col min="5386" max="5386" width="1.28515625" customWidth="1"/>
    <col min="5387" max="5387" width="5.5703125" customWidth="1"/>
    <col min="5388" max="5388" width="0" hidden="1" customWidth="1"/>
    <col min="5389" max="5389" width="5.5703125" customWidth="1"/>
    <col min="5390" max="5390" width="0" hidden="1" customWidth="1"/>
    <col min="5391" max="5391" width="4.5703125" customWidth="1"/>
    <col min="5392" max="5392" width="0" hidden="1" customWidth="1"/>
    <col min="5393" max="5393" width="15.42578125" bestFit="1" customWidth="1"/>
    <col min="5394" max="5394" width="0" hidden="1" customWidth="1"/>
    <col min="5396" max="5396" width="26" bestFit="1" customWidth="1"/>
    <col min="5397" max="5397" width="0" hidden="1" customWidth="1"/>
    <col min="5398" max="5398" width="18.28515625" bestFit="1" customWidth="1"/>
    <col min="5399" max="5406" width="6.7109375" customWidth="1"/>
    <col min="5632" max="5632" width="32.28515625" customWidth="1"/>
    <col min="5633" max="5633" width="20.85546875" customWidth="1"/>
    <col min="5635" max="5636" width="7.140625" customWidth="1"/>
    <col min="5637" max="5637" width="7.28515625" customWidth="1"/>
    <col min="5638" max="5638" width="6.5703125" customWidth="1"/>
    <col min="5639" max="5639" width="6.7109375" customWidth="1"/>
    <col min="5640" max="5641" width="5.5703125" customWidth="1"/>
    <col min="5642" max="5642" width="1.28515625" customWidth="1"/>
    <col min="5643" max="5643" width="5.5703125" customWidth="1"/>
    <col min="5644" max="5644" width="0" hidden="1" customWidth="1"/>
    <col min="5645" max="5645" width="5.5703125" customWidth="1"/>
    <col min="5646" max="5646" width="0" hidden="1" customWidth="1"/>
    <col min="5647" max="5647" width="4.5703125" customWidth="1"/>
    <col min="5648" max="5648" width="0" hidden="1" customWidth="1"/>
    <col min="5649" max="5649" width="15.42578125" bestFit="1" customWidth="1"/>
    <col min="5650" max="5650" width="0" hidden="1" customWidth="1"/>
    <col min="5652" max="5652" width="26" bestFit="1" customWidth="1"/>
    <col min="5653" max="5653" width="0" hidden="1" customWidth="1"/>
    <col min="5654" max="5654" width="18.28515625" bestFit="1" customWidth="1"/>
    <col min="5655" max="5662" width="6.7109375" customWidth="1"/>
    <col min="5888" max="5888" width="32.28515625" customWidth="1"/>
    <col min="5889" max="5889" width="20.85546875" customWidth="1"/>
    <col min="5891" max="5892" width="7.140625" customWidth="1"/>
    <col min="5893" max="5893" width="7.28515625" customWidth="1"/>
    <col min="5894" max="5894" width="6.5703125" customWidth="1"/>
    <col min="5895" max="5895" width="6.7109375" customWidth="1"/>
    <col min="5896" max="5897" width="5.5703125" customWidth="1"/>
    <col min="5898" max="5898" width="1.28515625" customWidth="1"/>
    <col min="5899" max="5899" width="5.5703125" customWidth="1"/>
    <col min="5900" max="5900" width="0" hidden="1" customWidth="1"/>
    <col min="5901" max="5901" width="5.5703125" customWidth="1"/>
    <col min="5902" max="5902" width="0" hidden="1" customWidth="1"/>
    <col min="5903" max="5903" width="4.5703125" customWidth="1"/>
    <col min="5904" max="5904" width="0" hidden="1" customWidth="1"/>
    <col min="5905" max="5905" width="15.42578125" bestFit="1" customWidth="1"/>
    <col min="5906" max="5906" width="0" hidden="1" customWidth="1"/>
    <col min="5908" max="5908" width="26" bestFit="1" customWidth="1"/>
    <col min="5909" max="5909" width="0" hidden="1" customWidth="1"/>
    <col min="5910" max="5910" width="18.28515625" bestFit="1" customWidth="1"/>
    <col min="5911" max="5918" width="6.7109375" customWidth="1"/>
    <col min="6144" max="6144" width="32.28515625" customWidth="1"/>
    <col min="6145" max="6145" width="20.85546875" customWidth="1"/>
    <col min="6147" max="6148" width="7.140625" customWidth="1"/>
    <col min="6149" max="6149" width="7.28515625" customWidth="1"/>
    <col min="6150" max="6150" width="6.5703125" customWidth="1"/>
    <col min="6151" max="6151" width="6.7109375" customWidth="1"/>
    <col min="6152" max="6153" width="5.5703125" customWidth="1"/>
    <col min="6154" max="6154" width="1.28515625" customWidth="1"/>
    <col min="6155" max="6155" width="5.5703125" customWidth="1"/>
    <col min="6156" max="6156" width="0" hidden="1" customWidth="1"/>
    <col min="6157" max="6157" width="5.5703125" customWidth="1"/>
    <col min="6158" max="6158" width="0" hidden="1" customWidth="1"/>
    <col min="6159" max="6159" width="4.5703125" customWidth="1"/>
    <col min="6160" max="6160" width="0" hidden="1" customWidth="1"/>
    <col min="6161" max="6161" width="15.42578125" bestFit="1" customWidth="1"/>
    <col min="6162" max="6162" width="0" hidden="1" customWidth="1"/>
    <col min="6164" max="6164" width="26" bestFit="1" customWidth="1"/>
    <col min="6165" max="6165" width="0" hidden="1" customWidth="1"/>
    <col min="6166" max="6166" width="18.28515625" bestFit="1" customWidth="1"/>
    <col min="6167" max="6174" width="6.7109375" customWidth="1"/>
    <col min="6400" max="6400" width="32.28515625" customWidth="1"/>
    <col min="6401" max="6401" width="20.85546875" customWidth="1"/>
    <col min="6403" max="6404" width="7.140625" customWidth="1"/>
    <col min="6405" max="6405" width="7.28515625" customWidth="1"/>
    <col min="6406" max="6406" width="6.5703125" customWidth="1"/>
    <col min="6407" max="6407" width="6.7109375" customWidth="1"/>
    <col min="6408" max="6409" width="5.5703125" customWidth="1"/>
    <col min="6410" max="6410" width="1.28515625" customWidth="1"/>
    <col min="6411" max="6411" width="5.5703125" customWidth="1"/>
    <col min="6412" max="6412" width="0" hidden="1" customWidth="1"/>
    <col min="6413" max="6413" width="5.5703125" customWidth="1"/>
    <col min="6414" max="6414" width="0" hidden="1" customWidth="1"/>
    <col min="6415" max="6415" width="4.5703125" customWidth="1"/>
    <col min="6416" max="6416" width="0" hidden="1" customWidth="1"/>
    <col min="6417" max="6417" width="15.42578125" bestFit="1" customWidth="1"/>
    <col min="6418" max="6418" width="0" hidden="1" customWidth="1"/>
    <col min="6420" max="6420" width="26" bestFit="1" customWidth="1"/>
    <col min="6421" max="6421" width="0" hidden="1" customWidth="1"/>
    <col min="6422" max="6422" width="18.28515625" bestFit="1" customWidth="1"/>
    <col min="6423" max="6430" width="6.7109375" customWidth="1"/>
    <col min="6656" max="6656" width="32.28515625" customWidth="1"/>
    <col min="6657" max="6657" width="20.85546875" customWidth="1"/>
    <col min="6659" max="6660" width="7.140625" customWidth="1"/>
    <col min="6661" max="6661" width="7.28515625" customWidth="1"/>
    <col min="6662" max="6662" width="6.5703125" customWidth="1"/>
    <col min="6663" max="6663" width="6.7109375" customWidth="1"/>
    <col min="6664" max="6665" width="5.5703125" customWidth="1"/>
    <col min="6666" max="6666" width="1.28515625" customWidth="1"/>
    <col min="6667" max="6667" width="5.5703125" customWidth="1"/>
    <col min="6668" max="6668" width="0" hidden="1" customWidth="1"/>
    <col min="6669" max="6669" width="5.5703125" customWidth="1"/>
    <col min="6670" max="6670" width="0" hidden="1" customWidth="1"/>
    <col min="6671" max="6671" width="4.5703125" customWidth="1"/>
    <col min="6672" max="6672" width="0" hidden="1" customWidth="1"/>
    <col min="6673" max="6673" width="15.42578125" bestFit="1" customWidth="1"/>
    <col min="6674" max="6674" width="0" hidden="1" customWidth="1"/>
    <col min="6676" max="6676" width="26" bestFit="1" customWidth="1"/>
    <col min="6677" max="6677" width="0" hidden="1" customWidth="1"/>
    <col min="6678" max="6678" width="18.28515625" bestFit="1" customWidth="1"/>
    <col min="6679" max="6686" width="6.7109375" customWidth="1"/>
    <col min="6912" max="6912" width="32.28515625" customWidth="1"/>
    <col min="6913" max="6913" width="20.85546875" customWidth="1"/>
    <col min="6915" max="6916" width="7.140625" customWidth="1"/>
    <col min="6917" max="6917" width="7.28515625" customWidth="1"/>
    <col min="6918" max="6918" width="6.5703125" customWidth="1"/>
    <col min="6919" max="6919" width="6.7109375" customWidth="1"/>
    <col min="6920" max="6921" width="5.5703125" customWidth="1"/>
    <col min="6922" max="6922" width="1.28515625" customWidth="1"/>
    <col min="6923" max="6923" width="5.5703125" customWidth="1"/>
    <col min="6924" max="6924" width="0" hidden="1" customWidth="1"/>
    <col min="6925" max="6925" width="5.5703125" customWidth="1"/>
    <col min="6926" max="6926" width="0" hidden="1" customWidth="1"/>
    <col min="6927" max="6927" width="4.5703125" customWidth="1"/>
    <col min="6928" max="6928" width="0" hidden="1" customWidth="1"/>
    <col min="6929" max="6929" width="15.42578125" bestFit="1" customWidth="1"/>
    <col min="6930" max="6930" width="0" hidden="1" customWidth="1"/>
    <col min="6932" max="6932" width="26" bestFit="1" customWidth="1"/>
    <col min="6933" max="6933" width="0" hidden="1" customWidth="1"/>
    <col min="6934" max="6934" width="18.28515625" bestFit="1" customWidth="1"/>
    <col min="6935" max="6942" width="6.7109375" customWidth="1"/>
    <col min="7168" max="7168" width="32.28515625" customWidth="1"/>
    <col min="7169" max="7169" width="20.85546875" customWidth="1"/>
    <col min="7171" max="7172" width="7.140625" customWidth="1"/>
    <col min="7173" max="7173" width="7.28515625" customWidth="1"/>
    <col min="7174" max="7174" width="6.5703125" customWidth="1"/>
    <col min="7175" max="7175" width="6.7109375" customWidth="1"/>
    <col min="7176" max="7177" width="5.5703125" customWidth="1"/>
    <col min="7178" max="7178" width="1.28515625" customWidth="1"/>
    <col min="7179" max="7179" width="5.5703125" customWidth="1"/>
    <col min="7180" max="7180" width="0" hidden="1" customWidth="1"/>
    <col min="7181" max="7181" width="5.5703125" customWidth="1"/>
    <col min="7182" max="7182" width="0" hidden="1" customWidth="1"/>
    <col min="7183" max="7183" width="4.5703125" customWidth="1"/>
    <col min="7184" max="7184" width="0" hidden="1" customWidth="1"/>
    <col min="7185" max="7185" width="15.42578125" bestFit="1" customWidth="1"/>
    <col min="7186" max="7186" width="0" hidden="1" customWidth="1"/>
    <col min="7188" max="7188" width="26" bestFit="1" customWidth="1"/>
    <col min="7189" max="7189" width="0" hidden="1" customWidth="1"/>
    <col min="7190" max="7190" width="18.28515625" bestFit="1" customWidth="1"/>
    <col min="7191" max="7198" width="6.7109375" customWidth="1"/>
    <col min="7424" max="7424" width="32.28515625" customWidth="1"/>
    <col min="7425" max="7425" width="20.85546875" customWidth="1"/>
    <col min="7427" max="7428" width="7.140625" customWidth="1"/>
    <col min="7429" max="7429" width="7.28515625" customWidth="1"/>
    <col min="7430" max="7430" width="6.5703125" customWidth="1"/>
    <col min="7431" max="7431" width="6.7109375" customWidth="1"/>
    <col min="7432" max="7433" width="5.5703125" customWidth="1"/>
    <col min="7434" max="7434" width="1.28515625" customWidth="1"/>
    <col min="7435" max="7435" width="5.5703125" customWidth="1"/>
    <col min="7436" max="7436" width="0" hidden="1" customWidth="1"/>
    <col min="7437" max="7437" width="5.5703125" customWidth="1"/>
    <col min="7438" max="7438" width="0" hidden="1" customWidth="1"/>
    <col min="7439" max="7439" width="4.5703125" customWidth="1"/>
    <col min="7440" max="7440" width="0" hidden="1" customWidth="1"/>
    <col min="7441" max="7441" width="15.42578125" bestFit="1" customWidth="1"/>
    <col min="7442" max="7442" width="0" hidden="1" customWidth="1"/>
    <col min="7444" max="7444" width="26" bestFit="1" customWidth="1"/>
    <col min="7445" max="7445" width="0" hidden="1" customWidth="1"/>
    <col min="7446" max="7446" width="18.28515625" bestFit="1" customWidth="1"/>
    <col min="7447" max="7454" width="6.7109375" customWidth="1"/>
    <col min="7680" max="7680" width="32.28515625" customWidth="1"/>
    <col min="7681" max="7681" width="20.85546875" customWidth="1"/>
    <col min="7683" max="7684" width="7.140625" customWidth="1"/>
    <col min="7685" max="7685" width="7.28515625" customWidth="1"/>
    <col min="7686" max="7686" width="6.5703125" customWidth="1"/>
    <col min="7687" max="7687" width="6.7109375" customWidth="1"/>
    <col min="7688" max="7689" width="5.5703125" customWidth="1"/>
    <col min="7690" max="7690" width="1.28515625" customWidth="1"/>
    <col min="7691" max="7691" width="5.5703125" customWidth="1"/>
    <col min="7692" max="7692" width="0" hidden="1" customWidth="1"/>
    <col min="7693" max="7693" width="5.5703125" customWidth="1"/>
    <col min="7694" max="7694" width="0" hidden="1" customWidth="1"/>
    <col min="7695" max="7695" width="4.5703125" customWidth="1"/>
    <col min="7696" max="7696" width="0" hidden="1" customWidth="1"/>
    <col min="7697" max="7697" width="15.42578125" bestFit="1" customWidth="1"/>
    <col min="7698" max="7698" width="0" hidden="1" customWidth="1"/>
    <col min="7700" max="7700" width="26" bestFit="1" customWidth="1"/>
    <col min="7701" max="7701" width="0" hidden="1" customWidth="1"/>
    <col min="7702" max="7702" width="18.28515625" bestFit="1" customWidth="1"/>
    <col min="7703" max="7710" width="6.7109375" customWidth="1"/>
    <col min="7936" max="7936" width="32.28515625" customWidth="1"/>
    <col min="7937" max="7937" width="20.85546875" customWidth="1"/>
    <col min="7939" max="7940" width="7.140625" customWidth="1"/>
    <col min="7941" max="7941" width="7.28515625" customWidth="1"/>
    <col min="7942" max="7942" width="6.5703125" customWidth="1"/>
    <col min="7943" max="7943" width="6.7109375" customWidth="1"/>
    <col min="7944" max="7945" width="5.5703125" customWidth="1"/>
    <col min="7946" max="7946" width="1.28515625" customWidth="1"/>
    <col min="7947" max="7947" width="5.5703125" customWidth="1"/>
    <col min="7948" max="7948" width="0" hidden="1" customWidth="1"/>
    <col min="7949" max="7949" width="5.5703125" customWidth="1"/>
    <col min="7950" max="7950" width="0" hidden="1" customWidth="1"/>
    <col min="7951" max="7951" width="4.5703125" customWidth="1"/>
    <col min="7952" max="7952" width="0" hidden="1" customWidth="1"/>
    <col min="7953" max="7953" width="15.42578125" bestFit="1" customWidth="1"/>
    <col min="7954" max="7954" width="0" hidden="1" customWidth="1"/>
    <col min="7956" max="7956" width="26" bestFit="1" customWidth="1"/>
    <col min="7957" max="7957" width="0" hidden="1" customWidth="1"/>
    <col min="7958" max="7958" width="18.28515625" bestFit="1" customWidth="1"/>
    <col min="7959" max="7966" width="6.7109375" customWidth="1"/>
    <col min="8192" max="8192" width="32.28515625" customWidth="1"/>
    <col min="8193" max="8193" width="20.85546875" customWidth="1"/>
    <col min="8195" max="8196" width="7.140625" customWidth="1"/>
    <col min="8197" max="8197" width="7.28515625" customWidth="1"/>
    <col min="8198" max="8198" width="6.5703125" customWidth="1"/>
    <col min="8199" max="8199" width="6.7109375" customWidth="1"/>
    <col min="8200" max="8201" width="5.5703125" customWidth="1"/>
    <col min="8202" max="8202" width="1.28515625" customWidth="1"/>
    <col min="8203" max="8203" width="5.5703125" customWidth="1"/>
    <col min="8204" max="8204" width="0" hidden="1" customWidth="1"/>
    <col min="8205" max="8205" width="5.5703125" customWidth="1"/>
    <col min="8206" max="8206" width="0" hidden="1" customWidth="1"/>
    <col min="8207" max="8207" width="4.5703125" customWidth="1"/>
    <col min="8208" max="8208" width="0" hidden="1" customWidth="1"/>
    <col min="8209" max="8209" width="15.42578125" bestFit="1" customWidth="1"/>
    <col min="8210" max="8210" width="0" hidden="1" customWidth="1"/>
    <col min="8212" max="8212" width="26" bestFit="1" customWidth="1"/>
    <col min="8213" max="8213" width="0" hidden="1" customWidth="1"/>
    <col min="8214" max="8214" width="18.28515625" bestFit="1" customWidth="1"/>
    <col min="8215" max="8222" width="6.7109375" customWidth="1"/>
    <col min="8448" max="8448" width="32.28515625" customWidth="1"/>
    <col min="8449" max="8449" width="20.85546875" customWidth="1"/>
    <col min="8451" max="8452" width="7.140625" customWidth="1"/>
    <col min="8453" max="8453" width="7.28515625" customWidth="1"/>
    <col min="8454" max="8454" width="6.5703125" customWidth="1"/>
    <col min="8455" max="8455" width="6.7109375" customWidth="1"/>
    <col min="8456" max="8457" width="5.5703125" customWidth="1"/>
    <col min="8458" max="8458" width="1.28515625" customWidth="1"/>
    <col min="8459" max="8459" width="5.5703125" customWidth="1"/>
    <col min="8460" max="8460" width="0" hidden="1" customWidth="1"/>
    <col min="8461" max="8461" width="5.5703125" customWidth="1"/>
    <col min="8462" max="8462" width="0" hidden="1" customWidth="1"/>
    <col min="8463" max="8463" width="4.5703125" customWidth="1"/>
    <col min="8464" max="8464" width="0" hidden="1" customWidth="1"/>
    <col min="8465" max="8465" width="15.42578125" bestFit="1" customWidth="1"/>
    <col min="8466" max="8466" width="0" hidden="1" customWidth="1"/>
    <col min="8468" max="8468" width="26" bestFit="1" customWidth="1"/>
    <col min="8469" max="8469" width="0" hidden="1" customWidth="1"/>
    <col min="8470" max="8470" width="18.28515625" bestFit="1" customWidth="1"/>
    <col min="8471" max="8478" width="6.7109375" customWidth="1"/>
    <col min="8704" max="8704" width="32.28515625" customWidth="1"/>
    <col min="8705" max="8705" width="20.85546875" customWidth="1"/>
    <col min="8707" max="8708" width="7.140625" customWidth="1"/>
    <col min="8709" max="8709" width="7.28515625" customWidth="1"/>
    <col min="8710" max="8710" width="6.5703125" customWidth="1"/>
    <col min="8711" max="8711" width="6.7109375" customWidth="1"/>
    <col min="8712" max="8713" width="5.5703125" customWidth="1"/>
    <col min="8714" max="8714" width="1.28515625" customWidth="1"/>
    <col min="8715" max="8715" width="5.5703125" customWidth="1"/>
    <col min="8716" max="8716" width="0" hidden="1" customWidth="1"/>
    <col min="8717" max="8717" width="5.5703125" customWidth="1"/>
    <col min="8718" max="8718" width="0" hidden="1" customWidth="1"/>
    <col min="8719" max="8719" width="4.5703125" customWidth="1"/>
    <col min="8720" max="8720" width="0" hidden="1" customWidth="1"/>
    <col min="8721" max="8721" width="15.42578125" bestFit="1" customWidth="1"/>
    <col min="8722" max="8722" width="0" hidden="1" customWidth="1"/>
    <col min="8724" max="8724" width="26" bestFit="1" customWidth="1"/>
    <col min="8725" max="8725" width="0" hidden="1" customWidth="1"/>
    <col min="8726" max="8726" width="18.28515625" bestFit="1" customWidth="1"/>
    <col min="8727" max="8734" width="6.7109375" customWidth="1"/>
    <col min="8960" max="8960" width="32.28515625" customWidth="1"/>
    <col min="8961" max="8961" width="20.85546875" customWidth="1"/>
    <col min="8963" max="8964" width="7.140625" customWidth="1"/>
    <col min="8965" max="8965" width="7.28515625" customWidth="1"/>
    <col min="8966" max="8966" width="6.5703125" customWidth="1"/>
    <col min="8967" max="8967" width="6.7109375" customWidth="1"/>
    <col min="8968" max="8969" width="5.5703125" customWidth="1"/>
    <col min="8970" max="8970" width="1.28515625" customWidth="1"/>
    <col min="8971" max="8971" width="5.5703125" customWidth="1"/>
    <col min="8972" max="8972" width="0" hidden="1" customWidth="1"/>
    <col min="8973" max="8973" width="5.5703125" customWidth="1"/>
    <col min="8974" max="8974" width="0" hidden="1" customWidth="1"/>
    <col min="8975" max="8975" width="4.5703125" customWidth="1"/>
    <col min="8976" max="8976" width="0" hidden="1" customWidth="1"/>
    <col min="8977" max="8977" width="15.42578125" bestFit="1" customWidth="1"/>
    <col min="8978" max="8978" width="0" hidden="1" customWidth="1"/>
    <col min="8980" max="8980" width="26" bestFit="1" customWidth="1"/>
    <col min="8981" max="8981" width="0" hidden="1" customWidth="1"/>
    <col min="8982" max="8982" width="18.28515625" bestFit="1" customWidth="1"/>
    <col min="8983" max="8990" width="6.7109375" customWidth="1"/>
    <col min="9216" max="9216" width="32.28515625" customWidth="1"/>
    <col min="9217" max="9217" width="20.85546875" customWidth="1"/>
    <col min="9219" max="9220" width="7.140625" customWidth="1"/>
    <col min="9221" max="9221" width="7.28515625" customWidth="1"/>
    <col min="9222" max="9222" width="6.5703125" customWidth="1"/>
    <col min="9223" max="9223" width="6.7109375" customWidth="1"/>
    <col min="9224" max="9225" width="5.5703125" customWidth="1"/>
    <col min="9226" max="9226" width="1.28515625" customWidth="1"/>
    <col min="9227" max="9227" width="5.5703125" customWidth="1"/>
    <col min="9228" max="9228" width="0" hidden="1" customWidth="1"/>
    <col min="9229" max="9229" width="5.5703125" customWidth="1"/>
    <col min="9230" max="9230" width="0" hidden="1" customWidth="1"/>
    <col min="9231" max="9231" width="4.5703125" customWidth="1"/>
    <col min="9232" max="9232" width="0" hidden="1" customWidth="1"/>
    <col min="9233" max="9233" width="15.42578125" bestFit="1" customWidth="1"/>
    <col min="9234" max="9234" width="0" hidden="1" customWidth="1"/>
    <col min="9236" max="9236" width="26" bestFit="1" customWidth="1"/>
    <col min="9237" max="9237" width="0" hidden="1" customWidth="1"/>
    <col min="9238" max="9238" width="18.28515625" bestFit="1" customWidth="1"/>
    <col min="9239" max="9246" width="6.7109375" customWidth="1"/>
    <col min="9472" max="9472" width="32.28515625" customWidth="1"/>
    <col min="9473" max="9473" width="20.85546875" customWidth="1"/>
    <col min="9475" max="9476" width="7.140625" customWidth="1"/>
    <col min="9477" max="9477" width="7.28515625" customWidth="1"/>
    <col min="9478" max="9478" width="6.5703125" customWidth="1"/>
    <col min="9479" max="9479" width="6.7109375" customWidth="1"/>
    <col min="9480" max="9481" width="5.5703125" customWidth="1"/>
    <col min="9482" max="9482" width="1.28515625" customWidth="1"/>
    <col min="9483" max="9483" width="5.5703125" customWidth="1"/>
    <col min="9484" max="9484" width="0" hidden="1" customWidth="1"/>
    <col min="9485" max="9485" width="5.5703125" customWidth="1"/>
    <col min="9486" max="9486" width="0" hidden="1" customWidth="1"/>
    <col min="9487" max="9487" width="4.5703125" customWidth="1"/>
    <col min="9488" max="9488" width="0" hidden="1" customWidth="1"/>
    <col min="9489" max="9489" width="15.42578125" bestFit="1" customWidth="1"/>
    <col min="9490" max="9490" width="0" hidden="1" customWidth="1"/>
    <col min="9492" max="9492" width="26" bestFit="1" customWidth="1"/>
    <col min="9493" max="9493" width="0" hidden="1" customWidth="1"/>
    <col min="9494" max="9494" width="18.28515625" bestFit="1" customWidth="1"/>
    <col min="9495" max="9502" width="6.7109375" customWidth="1"/>
    <col min="9728" max="9728" width="32.28515625" customWidth="1"/>
    <col min="9729" max="9729" width="20.85546875" customWidth="1"/>
    <col min="9731" max="9732" width="7.140625" customWidth="1"/>
    <col min="9733" max="9733" width="7.28515625" customWidth="1"/>
    <col min="9734" max="9734" width="6.5703125" customWidth="1"/>
    <col min="9735" max="9735" width="6.7109375" customWidth="1"/>
    <col min="9736" max="9737" width="5.5703125" customWidth="1"/>
    <col min="9738" max="9738" width="1.28515625" customWidth="1"/>
    <col min="9739" max="9739" width="5.5703125" customWidth="1"/>
    <col min="9740" max="9740" width="0" hidden="1" customWidth="1"/>
    <col min="9741" max="9741" width="5.5703125" customWidth="1"/>
    <col min="9742" max="9742" width="0" hidden="1" customWidth="1"/>
    <col min="9743" max="9743" width="4.5703125" customWidth="1"/>
    <col min="9744" max="9744" width="0" hidden="1" customWidth="1"/>
    <col min="9745" max="9745" width="15.42578125" bestFit="1" customWidth="1"/>
    <col min="9746" max="9746" width="0" hidden="1" customWidth="1"/>
    <col min="9748" max="9748" width="26" bestFit="1" customWidth="1"/>
    <col min="9749" max="9749" width="0" hidden="1" customWidth="1"/>
    <col min="9750" max="9750" width="18.28515625" bestFit="1" customWidth="1"/>
    <col min="9751" max="9758" width="6.7109375" customWidth="1"/>
    <col min="9984" max="9984" width="32.28515625" customWidth="1"/>
    <col min="9985" max="9985" width="20.85546875" customWidth="1"/>
    <col min="9987" max="9988" width="7.140625" customWidth="1"/>
    <col min="9989" max="9989" width="7.28515625" customWidth="1"/>
    <col min="9990" max="9990" width="6.5703125" customWidth="1"/>
    <col min="9991" max="9991" width="6.7109375" customWidth="1"/>
    <col min="9992" max="9993" width="5.5703125" customWidth="1"/>
    <col min="9994" max="9994" width="1.28515625" customWidth="1"/>
    <col min="9995" max="9995" width="5.5703125" customWidth="1"/>
    <col min="9996" max="9996" width="0" hidden="1" customWidth="1"/>
    <col min="9997" max="9997" width="5.5703125" customWidth="1"/>
    <col min="9998" max="9998" width="0" hidden="1" customWidth="1"/>
    <col min="9999" max="9999" width="4.5703125" customWidth="1"/>
    <col min="10000" max="10000" width="0" hidden="1" customWidth="1"/>
    <col min="10001" max="10001" width="15.42578125" bestFit="1" customWidth="1"/>
    <col min="10002" max="10002" width="0" hidden="1" customWidth="1"/>
    <col min="10004" max="10004" width="26" bestFit="1" customWidth="1"/>
    <col min="10005" max="10005" width="0" hidden="1" customWidth="1"/>
    <col min="10006" max="10006" width="18.28515625" bestFit="1" customWidth="1"/>
    <col min="10007" max="10014" width="6.7109375" customWidth="1"/>
    <col min="10240" max="10240" width="32.28515625" customWidth="1"/>
    <col min="10241" max="10241" width="20.85546875" customWidth="1"/>
    <col min="10243" max="10244" width="7.140625" customWidth="1"/>
    <col min="10245" max="10245" width="7.28515625" customWidth="1"/>
    <col min="10246" max="10246" width="6.5703125" customWidth="1"/>
    <col min="10247" max="10247" width="6.7109375" customWidth="1"/>
    <col min="10248" max="10249" width="5.5703125" customWidth="1"/>
    <col min="10250" max="10250" width="1.28515625" customWidth="1"/>
    <col min="10251" max="10251" width="5.5703125" customWidth="1"/>
    <col min="10252" max="10252" width="0" hidden="1" customWidth="1"/>
    <col min="10253" max="10253" width="5.5703125" customWidth="1"/>
    <col min="10254" max="10254" width="0" hidden="1" customWidth="1"/>
    <col min="10255" max="10255" width="4.5703125" customWidth="1"/>
    <col min="10256" max="10256" width="0" hidden="1" customWidth="1"/>
    <col min="10257" max="10257" width="15.42578125" bestFit="1" customWidth="1"/>
    <col min="10258" max="10258" width="0" hidden="1" customWidth="1"/>
    <col min="10260" max="10260" width="26" bestFit="1" customWidth="1"/>
    <col min="10261" max="10261" width="0" hidden="1" customWidth="1"/>
    <col min="10262" max="10262" width="18.28515625" bestFit="1" customWidth="1"/>
    <col min="10263" max="10270" width="6.7109375" customWidth="1"/>
    <col min="10496" max="10496" width="32.28515625" customWidth="1"/>
    <col min="10497" max="10497" width="20.85546875" customWidth="1"/>
    <col min="10499" max="10500" width="7.140625" customWidth="1"/>
    <col min="10501" max="10501" width="7.28515625" customWidth="1"/>
    <col min="10502" max="10502" width="6.5703125" customWidth="1"/>
    <col min="10503" max="10503" width="6.7109375" customWidth="1"/>
    <col min="10504" max="10505" width="5.5703125" customWidth="1"/>
    <col min="10506" max="10506" width="1.28515625" customWidth="1"/>
    <col min="10507" max="10507" width="5.5703125" customWidth="1"/>
    <col min="10508" max="10508" width="0" hidden="1" customWidth="1"/>
    <col min="10509" max="10509" width="5.5703125" customWidth="1"/>
    <col min="10510" max="10510" width="0" hidden="1" customWidth="1"/>
    <col min="10511" max="10511" width="4.5703125" customWidth="1"/>
    <col min="10512" max="10512" width="0" hidden="1" customWidth="1"/>
    <col min="10513" max="10513" width="15.42578125" bestFit="1" customWidth="1"/>
    <col min="10514" max="10514" width="0" hidden="1" customWidth="1"/>
    <col min="10516" max="10516" width="26" bestFit="1" customWidth="1"/>
    <col min="10517" max="10517" width="0" hidden="1" customWidth="1"/>
    <col min="10518" max="10518" width="18.28515625" bestFit="1" customWidth="1"/>
    <col min="10519" max="10526" width="6.7109375" customWidth="1"/>
    <col min="10752" max="10752" width="32.28515625" customWidth="1"/>
    <col min="10753" max="10753" width="20.85546875" customWidth="1"/>
    <col min="10755" max="10756" width="7.140625" customWidth="1"/>
    <col min="10757" max="10757" width="7.28515625" customWidth="1"/>
    <col min="10758" max="10758" width="6.5703125" customWidth="1"/>
    <col min="10759" max="10759" width="6.7109375" customWidth="1"/>
    <col min="10760" max="10761" width="5.5703125" customWidth="1"/>
    <col min="10762" max="10762" width="1.28515625" customWidth="1"/>
    <col min="10763" max="10763" width="5.5703125" customWidth="1"/>
    <col min="10764" max="10764" width="0" hidden="1" customWidth="1"/>
    <col min="10765" max="10765" width="5.5703125" customWidth="1"/>
    <col min="10766" max="10766" width="0" hidden="1" customWidth="1"/>
    <col min="10767" max="10767" width="4.5703125" customWidth="1"/>
    <col min="10768" max="10768" width="0" hidden="1" customWidth="1"/>
    <col min="10769" max="10769" width="15.42578125" bestFit="1" customWidth="1"/>
    <col min="10770" max="10770" width="0" hidden="1" customWidth="1"/>
    <col min="10772" max="10772" width="26" bestFit="1" customWidth="1"/>
    <col min="10773" max="10773" width="0" hidden="1" customWidth="1"/>
    <col min="10774" max="10774" width="18.28515625" bestFit="1" customWidth="1"/>
    <col min="10775" max="10782" width="6.7109375" customWidth="1"/>
    <col min="11008" max="11008" width="32.28515625" customWidth="1"/>
    <col min="11009" max="11009" width="20.85546875" customWidth="1"/>
    <col min="11011" max="11012" width="7.140625" customWidth="1"/>
    <col min="11013" max="11013" width="7.28515625" customWidth="1"/>
    <col min="11014" max="11014" width="6.5703125" customWidth="1"/>
    <col min="11015" max="11015" width="6.7109375" customWidth="1"/>
    <col min="11016" max="11017" width="5.5703125" customWidth="1"/>
    <col min="11018" max="11018" width="1.28515625" customWidth="1"/>
    <col min="11019" max="11019" width="5.5703125" customWidth="1"/>
    <col min="11020" max="11020" width="0" hidden="1" customWidth="1"/>
    <col min="11021" max="11021" width="5.5703125" customWidth="1"/>
    <col min="11022" max="11022" width="0" hidden="1" customWidth="1"/>
    <col min="11023" max="11023" width="4.5703125" customWidth="1"/>
    <col min="11024" max="11024" width="0" hidden="1" customWidth="1"/>
    <col min="11025" max="11025" width="15.42578125" bestFit="1" customWidth="1"/>
    <col min="11026" max="11026" width="0" hidden="1" customWidth="1"/>
    <col min="11028" max="11028" width="26" bestFit="1" customWidth="1"/>
    <col min="11029" max="11029" width="0" hidden="1" customWidth="1"/>
    <col min="11030" max="11030" width="18.28515625" bestFit="1" customWidth="1"/>
    <col min="11031" max="11038" width="6.7109375" customWidth="1"/>
    <col min="11264" max="11264" width="32.28515625" customWidth="1"/>
    <col min="11265" max="11265" width="20.85546875" customWidth="1"/>
    <col min="11267" max="11268" width="7.140625" customWidth="1"/>
    <col min="11269" max="11269" width="7.28515625" customWidth="1"/>
    <col min="11270" max="11270" width="6.5703125" customWidth="1"/>
    <col min="11271" max="11271" width="6.7109375" customWidth="1"/>
    <col min="11272" max="11273" width="5.5703125" customWidth="1"/>
    <col min="11274" max="11274" width="1.28515625" customWidth="1"/>
    <col min="11275" max="11275" width="5.5703125" customWidth="1"/>
    <col min="11276" max="11276" width="0" hidden="1" customWidth="1"/>
    <col min="11277" max="11277" width="5.5703125" customWidth="1"/>
    <col min="11278" max="11278" width="0" hidden="1" customWidth="1"/>
    <col min="11279" max="11279" width="4.5703125" customWidth="1"/>
    <col min="11280" max="11280" width="0" hidden="1" customWidth="1"/>
    <col min="11281" max="11281" width="15.42578125" bestFit="1" customWidth="1"/>
    <col min="11282" max="11282" width="0" hidden="1" customWidth="1"/>
    <col min="11284" max="11284" width="26" bestFit="1" customWidth="1"/>
    <col min="11285" max="11285" width="0" hidden="1" customWidth="1"/>
    <col min="11286" max="11286" width="18.28515625" bestFit="1" customWidth="1"/>
    <col min="11287" max="11294" width="6.7109375" customWidth="1"/>
    <col min="11520" max="11520" width="32.28515625" customWidth="1"/>
    <col min="11521" max="11521" width="20.85546875" customWidth="1"/>
    <col min="11523" max="11524" width="7.140625" customWidth="1"/>
    <col min="11525" max="11525" width="7.28515625" customWidth="1"/>
    <col min="11526" max="11526" width="6.5703125" customWidth="1"/>
    <col min="11527" max="11527" width="6.7109375" customWidth="1"/>
    <col min="11528" max="11529" width="5.5703125" customWidth="1"/>
    <col min="11530" max="11530" width="1.28515625" customWidth="1"/>
    <col min="11531" max="11531" width="5.5703125" customWidth="1"/>
    <col min="11532" max="11532" width="0" hidden="1" customWidth="1"/>
    <col min="11533" max="11533" width="5.5703125" customWidth="1"/>
    <col min="11534" max="11534" width="0" hidden="1" customWidth="1"/>
    <col min="11535" max="11535" width="4.5703125" customWidth="1"/>
    <col min="11536" max="11536" width="0" hidden="1" customWidth="1"/>
    <col min="11537" max="11537" width="15.42578125" bestFit="1" customWidth="1"/>
    <col min="11538" max="11538" width="0" hidden="1" customWidth="1"/>
    <col min="11540" max="11540" width="26" bestFit="1" customWidth="1"/>
    <col min="11541" max="11541" width="0" hidden="1" customWidth="1"/>
    <col min="11542" max="11542" width="18.28515625" bestFit="1" customWidth="1"/>
    <col min="11543" max="11550" width="6.7109375" customWidth="1"/>
    <col min="11776" max="11776" width="32.28515625" customWidth="1"/>
    <col min="11777" max="11777" width="20.85546875" customWidth="1"/>
    <col min="11779" max="11780" width="7.140625" customWidth="1"/>
    <col min="11781" max="11781" width="7.28515625" customWidth="1"/>
    <col min="11782" max="11782" width="6.5703125" customWidth="1"/>
    <col min="11783" max="11783" width="6.7109375" customWidth="1"/>
    <col min="11784" max="11785" width="5.5703125" customWidth="1"/>
    <col min="11786" max="11786" width="1.28515625" customWidth="1"/>
    <col min="11787" max="11787" width="5.5703125" customWidth="1"/>
    <col min="11788" max="11788" width="0" hidden="1" customWidth="1"/>
    <col min="11789" max="11789" width="5.5703125" customWidth="1"/>
    <col min="11790" max="11790" width="0" hidden="1" customWidth="1"/>
    <col min="11791" max="11791" width="4.5703125" customWidth="1"/>
    <col min="11792" max="11792" width="0" hidden="1" customWidth="1"/>
    <col min="11793" max="11793" width="15.42578125" bestFit="1" customWidth="1"/>
    <col min="11794" max="11794" width="0" hidden="1" customWidth="1"/>
    <col min="11796" max="11796" width="26" bestFit="1" customWidth="1"/>
    <col min="11797" max="11797" width="0" hidden="1" customWidth="1"/>
    <col min="11798" max="11798" width="18.28515625" bestFit="1" customWidth="1"/>
    <col min="11799" max="11806" width="6.7109375" customWidth="1"/>
    <col min="12032" max="12032" width="32.28515625" customWidth="1"/>
    <col min="12033" max="12033" width="20.85546875" customWidth="1"/>
    <col min="12035" max="12036" width="7.140625" customWidth="1"/>
    <col min="12037" max="12037" width="7.28515625" customWidth="1"/>
    <col min="12038" max="12038" width="6.5703125" customWidth="1"/>
    <col min="12039" max="12039" width="6.7109375" customWidth="1"/>
    <col min="12040" max="12041" width="5.5703125" customWidth="1"/>
    <col min="12042" max="12042" width="1.28515625" customWidth="1"/>
    <col min="12043" max="12043" width="5.5703125" customWidth="1"/>
    <col min="12044" max="12044" width="0" hidden="1" customWidth="1"/>
    <col min="12045" max="12045" width="5.5703125" customWidth="1"/>
    <col min="12046" max="12046" width="0" hidden="1" customWidth="1"/>
    <col min="12047" max="12047" width="4.5703125" customWidth="1"/>
    <col min="12048" max="12048" width="0" hidden="1" customWidth="1"/>
    <col min="12049" max="12049" width="15.42578125" bestFit="1" customWidth="1"/>
    <col min="12050" max="12050" width="0" hidden="1" customWidth="1"/>
    <col min="12052" max="12052" width="26" bestFit="1" customWidth="1"/>
    <col min="12053" max="12053" width="0" hidden="1" customWidth="1"/>
    <col min="12054" max="12054" width="18.28515625" bestFit="1" customWidth="1"/>
    <col min="12055" max="12062" width="6.7109375" customWidth="1"/>
    <col min="12288" max="12288" width="32.28515625" customWidth="1"/>
    <col min="12289" max="12289" width="20.85546875" customWidth="1"/>
    <col min="12291" max="12292" width="7.140625" customWidth="1"/>
    <col min="12293" max="12293" width="7.28515625" customWidth="1"/>
    <col min="12294" max="12294" width="6.5703125" customWidth="1"/>
    <col min="12295" max="12295" width="6.7109375" customWidth="1"/>
    <col min="12296" max="12297" width="5.5703125" customWidth="1"/>
    <col min="12298" max="12298" width="1.28515625" customWidth="1"/>
    <col min="12299" max="12299" width="5.5703125" customWidth="1"/>
    <col min="12300" max="12300" width="0" hidden="1" customWidth="1"/>
    <col min="12301" max="12301" width="5.5703125" customWidth="1"/>
    <col min="12302" max="12302" width="0" hidden="1" customWidth="1"/>
    <col min="12303" max="12303" width="4.5703125" customWidth="1"/>
    <col min="12304" max="12304" width="0" hidden="1" customWidth="1"/>
    <col min="12305" max="12305" width="15.42578125" bestFit="1" customWidth="1"/>
    <col min="12306" max="12306" width="0" hidden="1" customWidth="1"/>
    <col min="12308" max="12308" width="26" bestFit="1" customWidth="1"/>
    <col min="12309" max="12309" width="0" hidden="1" customWidth="1"/>
    <col min="12310" max="12310" width="18.28515625" bestFit="1" customWidth="1"/>
    <col min="12311" max="12318" width="6.7109375" customWidth="1"/>
    <col min="12544" max="12544" width="32.28515625" customWidth="1"/>
    <col min="12545" max="12545" width="20.85546875" customWidth="1"/>
    <col min="12547" max="12548" width="7.140625" customWidth="1"/>
    <col min="12549" max="12549" width="7.28515625" customWidth="1"/>
    <col min="12550" max="12550" width="6.5703125" customWidth="1"/>
    <col min="12551" max="12551" width="6.7109375" customWidth="1"/>
    <col min="12552" max="12553" width="5.5703125" customWidth="1"/>
    <col min="12554" max="12554" width="1.28515625" customWidth="1"/>
    <col min="12555" max="12555" width="5.5703125" customWidth="1"/>
    <col min="12556" max="12556" width="0" hidden="1" customWidth="1"/>
    <col min="12557" max="12557" width="5.5703125" customWidth="1"/>
    <col min="12558" max="12558" width="0" hidden="1" customWidth="1"/>
    <col min="12559" max="12559" width="4.5703125" customWidth="1"/>
    <col min="12560" max="12560" width="0" hidden="1" customWidth="1"/>
    <col min="12561" max="12561" width="15.42578125" bestFit="1" customWidth="1"/>
    <col min="12562" max="12562" width="0" hidden="1" customWidth="1"/>
    <col min="12564" max="12564" width="26" bestFit="1" customWidth="1"/>
    <col min="12565" max="12565" width="0" hidden="1" customWidth="1"/>
    <col min="12566" max="12566" width="18.28515625" bestFit="1" customWidth="1"/>
    <col min="12567" max="12574" width="6.7109375" customWidth="1"/>
    <col min="12800" max="12800" width="32.28515625" customWidth="1"/>
    <col min="12801" max="12801" width="20.85546875" customWidth="1"/>
    <col min="12803" max="12804" width="7.140625" customWidth="1"/>
    <col min="12805" max="12805" width="7.28515625" customWidth="1"/>
    <col min="12806" max="12806" width="6.5703125" customWidth="1"/>
    <col min="12807" max="12807" width="6.7109375" customWidth="1"/>
    <col min="12808" max="12809" width="5.5703125" customWidth="1"/>
    <col min="12810" max="12810" width="1.28515625" customWidth="1"/>
    <col min="12811" max="12811" width="5.5703125" customWidth="1"/>
    <col min="12812" max="12812" width="0" hidden="1" customWidth="1"/>
    <col min="12813" max="12813" width="5.5703125" customWidth="1"/>
    <col min="12814" max="12814" width="0" hidden="1" customWidth="1"/>
    <col min="12815" max="12815" width="4.5703125" customWidth="1"/>
    <col min="12816" max="12816" width="0" hidden="1" customWidth="1"/>
    <col min="12817" max="12817" width="15.42578125" bestFit="1" customWidth="1"/>
    <col min="12818" max="12818" width="0" hidden="1" customWidth="1"/>
    <col min="12820" max="12820" width="26" bestFit="1" customWidth="1"/>
    <col min="12821" max="12821" width="0" hidden="1" customWidth="1"/>
    <col min="12822" max="12822" width="18.28515625" bestFit="1" customWidth="1"/>
    <col min="12823" max="12830" width="6.7109375" customWidth="1"/>
    <col min="13056" max="13056" width="32.28515625" customWidth="1"/>
    <col min="13057" max="13057" width="20.85546875" customWidth="1"/>
    <col min="13059" max="13060" width="7.140625" customWidth="1"/>
    <col min="13061" max="13061" width="7.28515625" customWidth="1"/>
    <col min="13062" max="13062" width="6.5703125" customWidth="1"/>
    <col min="13063" max="13063" width="6.7109375" customWidth="1"/>
    <col min="13064" max="13065" width="5.5703125" customWidth="1"/>
    <col min="13066" max="13066" width="1.28515625" customWidth="1"/>
    <col min="13067" max="13067" width="5.5703125" customWidth="1"/>
    <col min="13068" max="13068" width="0" hidden="1" customWidth="1"/>
    <col min="13069" max="13069" width="5.5703125" customWidth="1"/>
    <col min="13070" max="13070" width="0" hidden="1" customWidth="1"/>
    <col min="13071" max="13071" width="4.5703125" customWidth="1"/>
    <col min="13072" max="13072" width="0" hidden="1" customWidth="1"/>
    <col min="13073" max="13073" width="15.42578125" bestFit="1" customWidth="1"/>
    <col min="13074" max="13074" width="0" hidden="1" customWidth="1"/>
    <col min="13076" max="13076" width="26" bestFit="1" customWidth="1"/>
    <col min="13077" max="13077" width="0" hidden="1" customWidth="1"/>
    <col min="13078" max="13078" width="18.28515625" bestFit="1" customWidth="1"/>
    <col min="13079" max="13086" width="6.7109375" customWidth="1"/>
    <col min="13312" max="13312" width="32.28515625" customWidth="1"/>
    <col min="13313" max="13313" width="20.85546875" customWidth="1"/>
    <col min="13315" max="13316" width="7.140625" customWidth="1"/>
    <col min="13317" max="13317" width="7.28515625" customWidth="1"/>
    <col min="13318" max="13318" width="6.5703125" customWidth="1"/>
    <col min="13319" max="13319" width="6.7109375" customWidth="1"/>
    <col min="13320" max="13321" width="5.5703125" customWidth="1"/>
    <col min="13322" max="13322" width="1.28515625" customWidth="1"/>
    <col min="13323" max="13323" width="5.5703125" customWidth="1"/>
    <col min="13324" max="13324" width="0" hidden="1" customWidth="1"/>
    <col min="13325" max="13325" width="5.5703125" customWidth="1"/>
    <col min="13326" max="13326" width="0" hidden="1" customWidth="1"/>
    <col min="13327" max="13327" width="4.5703125" customWidth="1"/>
    <col min="13328" max="13328" width="0" hidden="1" customWidth="1"/>
    <col min="13329" max="13329" width="15.42578125" bestFit="1" customWidth="1"/>
    <col min="13330" max="13330" width="0" hidden="1" customWidth="1"/>
    <col min="13332" max="13332" width="26" bestFit="1" customWidth="1"/>
    <col min="13333" max="13333" width="0" hidden="1" customWidth="1"/>
    <col min="13334" max="13334" width="18.28515625" bestFit="1" customWidth="1"/>
    <col min="13335" max="13342" width="6.7109375" customWidth="1"/>
    <col min="13568" max="13568" width="32.28515625" customWidth="1"/>
    <col min="13569" max="13569" width="20.85546875" customWidth="1"/>
    <col min="13571" max="13572" width="7.140625" customWidth="1"/>
    <col min="13573" max="13573" width="7.28515625" customWidth="1"/>
    <col min="13574" max="13574" width="6.5703125" customWidth="1"/>
    <col min="13575" max="13575" width="6.7109375" customWidth="1"/>
    <col min="13576" max="13577" width="5.5703125" customWidth="1"/>
    <col min="13578" max="13578" width="1.28515625" customWidth="1"/>
    <col min="13579" max="13579" width="5.5703125" customWidth="1"/>
    <col min="13580" max="13580" width="0" hidden="1" customWidth="1"/>
    <col min="13581" max="13581" width="5.5703125" customWidth="1"/>
    <col min="13582" max="13582" width="0" hidden="1" customWidth="1"/>
    <col min="13583" max="13583" width="4.5703125" customWidth="1"/>
    <col min="13584" max="13584" width="0" hidden="1" customWidth="1"/>
    <col min="13585" max="13585" width="15.42578125" bestFit="1" customWidth="1"/>
    <col min="13586" max="13586" width="0" hidden="1" customWidth="1"/>
    <col min="13588" max="13588" width="26" bestFit="1" customWidth="1"/>
    <col min="13589" max="13589" width="0" hidden="1" customWidth="1"/>
    <col min="13590" max="13590" width="18.28515625" bestFit="1" customWidth="1"/>
    <col min="13591" max="13598" width="6.7109375" customWidth="1"/>
    <col min="13824" max="13824" width="32.28515625" customWidth="1"/>
    <col min="13825" max="13825" width="20.85546875" customWidth="1"/>
    <col min="13827" max="13828" width="7.140625" customWidth="1"/>
    <col min="13829" max="13829" width="7.28515625" customWidth="1"/>
    <col min="13830" max="13830" width="6.5703125" customWidth="1"/>
    <col min="13831" max="13831" width="6.7109375" customWidth="1"/>
    <col min="13832" max="13833" width="5.5703125" customWidth="1"/>
    <col min="13834" max="13834" width="1.28515625" customWidth="1"/>
    <col min="13835" max="13835" width="5.5703125" customWidth="1"/>
    <col min="13836" max="13836" width="0" hidden="1" customWidth="1"/>
    <col min="13837" max="13837" width="5.5703125" customWidth="1"/>
    <col min="13838" max="13838" width="0" hidden="1" customWidth="1"/>
    <col min="13839" max="13839" width="4.5703125" customWidth="1"/>
    <col min="13840" max="13840" width="0" hidden="1" customWidth="1"/>
    <col min="13841" max="13841" width="15.42578125" bestFit="1" customWidth="1"/>
    <col min="13842" max="13842" width="0" hidden="1" customWidth="1"/>
    <col min="13844" max="13844" width="26" bestFit="1" customWidth="1"/>
    <col min="13845" max="13845" width="0" hidden="1" customWidth="1"/>
    <col min="13846" max="13846" width="18.28515625" bestFit="1" customWidth="1"/>
    <col min="13847" max="13854" width="6.7109375" customWidth="1"/>
    <col min="14080" max="14080" width="32.28515625" customWidth="1"/>
    <col min="14081" max="14081" width="20.85546875" customWidth="1"/>
    <col min="14083" max="14084" width="7.140625" customWidth="1"/>
    <col min="14085" max="14085" width="7.28515625" customWidth="1"/>
    <col min="14086" max="14086" width="6.5703125" customWidth="1"/>
    <col min="14087" max="14087" width="6.7109375" customWidth="1"/>
    <col min="14088" max="14089" width="5.5703125" customWidth="1"/>
    <col min="14090" max="14090" width="1.28515625" customWidth="1"/>
    <col min="14091" max="14091" width="5.5703125" customWidth="1"/>
    <col min="14092" max="14092" width="0" hidden="1" customWidth="1"/>
    <col min="14093" max="14093" width="5.5703125" customWidth="1"/>
    <col min="14094" max="14094" width="0" hidden="1" customWidth="1"/>
    <col min="14095" max="14095" width="4.5703125" customWidth="1"/>
    <col min="14096" max="14096" width="0" hidden="1" customWidth="1"/>
    <col min="14097" max="14097" width="15.42578125" bestFit="1" customWidth="1"/>
    <col min="14098" max="14098" width="0" hidden="1" customWidth="1"/>
    <col min="14100" max="14100" width="26" bestFit="1" customWidth="1"/>
    <col min="14101" max="14101" width="0" hidden="1" customWidth="1"/>
    <col min="14102" max="14102" width="18.28515625" bestFit="1" customWidth="1"/>
    <col min="14103" max="14110" width="6.7109375" customWidth="1"/>
    <col min="14336" max="14336" width="32.28515625" customWidth="1"/>
    <col min="14337" max="14337" width="20.85546875" customWidth="1"/>
    <col min="14339" max="14340" width="7.140625" customWidth="1"/>
    <col min="14341" max="14341" width="7.28515625" customWidth="1"/>
    <col min="14342" max="14342" width="6.5703125" customWidth="1"/>
    <col min="14343" max="14343" width="6.7109375" customWidth="1"/>
    <col min="14344" max="14345" width="5.5703125" customWidth="1"/>
    <col min="14346" max="14346" width="1.28515625" customWidth="1"/>
    <col min="14347" max="14347" width="5.5703125" customWidth="1"/>
    <col min="14348" max="14348" width="0" hidden="1" customWidth="1"/>
    <col min="14349" max="14349" width="5.5703125" customWidth="1"/>
    <col min="14350" max="14350" width="0" hidden="1" customWidth="1"/>
    <col min="14351" max="14351" width="4.5703125" customWidth="1"/>
    <col min="14352" max="14352" width="0" hidden="1" customWidth="1"/>
    <col min="14353" max="14353" width="15.42578125" bestFit="1" customWidth="1"/>
    <col min="14354" max="14354" width="0" hidden="1" customWidth="1"/>
    <col min="14356" max="14356" width="26" bestFit="1" customWidth="1"/>
    <col min="14357" max="14357" width="0" hidden="1" customWidth="1"/>
    <col min="14358" max="14358" width="18.28515625" bestFit="1" customWidth="1"/>
    <col min="14359" max="14366" width="6.7109375" customWidth="1"/>
    <col min="14592" max="14592" width="32.28515625" customWidth="1"/>
    <col min="14593" max="14593" width="20.85546875" customWidth="1"/>
    <col min="14595" max="14596" width="7.140625" customWidth="1"/>
    <col min="14597" max="14597" width="7.28515625" customWidth="1"/>
    <col min="14598" max="14598" width="6.5703125" customWidth="1"/>
    <col min="14599" max="14599" width="6.7109375" customWidth="1"/>
    <col min="14600" max="14601" width="5.5703125" customWidth="1"/>
    <col min="14602" max="14602" width="1.28515625" customWidth="1"/>
    <col min="14603" max="14603" width="5.5703125" customWidth="1"/>
    <col min="14604" max="14604" width="0" hidden="1" customWidth="1"/>
    <col min="14605" max="14605" width="5.5703125" customWidth="1"/>
    <col min="14606" max="14606" width="0" hidden="1" customWidth="1"/>
    <col min="14607" max="14607" width="4.5703125" customWidth="1"/>
    <col min="14608" max="14608" width="0" hidden="1" customWidth="1"/>
    <col min="14609" max="14609" width="15.42578125" bestFit="1" customWidth="1"/>
    <col min="14610" max="14610" width="0" hidden="1" customWidth="1"/>
    <col min="14612" max="14612" width="26" bestFit="1" customWidth="1"/>
    <col min="14613" max="14613" width="0" hidden="1" customWidth="1"/>
    <col min="14614" max="14614" width="18.28515625" bestFit="1" customWidth="1"/>
    <col min="14615" max="14622" width="6.7109375" customWidth="1"/>
    <col min="14848" max="14848" width="32.28515625" customWidth="1"/>
    <col min="14849" max="14849" width="20.85546875" customWidth="1"/>
    <col min="14851" max="14852" width="7.140625" customWidth="1"/>
    <col min="14853" max="14853" width="7.28515625" customWidth="1"/>
    <col min="14854" max="14854" width="6.5703125" customWidth="1"/>
    <col min="14855" max="14855" width="6.7109375" customWidth="1"/>
    <col min="14856" max="14857" width="5.5703125" customWidth="1"/>
    <col min="14858" max="14858" width="1.28515625" customWidth="1"/>
    <col min="14859" max="14859" width="5.5703125" customWidth="1"/>
    <col min="14860" max="14860" width="0" hidden="1" customWidth="1"/>
    <col min="14861" max="14861" width="5.5703125" customWidth="1"/>
    <col min="14862" max="14862" width="0" hidden="1" customWidth="1"/>
    <col min="14863" max="14863" width="4.5703125" customWidth="1"/>
    <col min="14864" max="14864" width="0" hidden="1" customWidth="1"/>
    <col min="14865" max="14865" width="15.42578125" bestFit="1" customWidth="1"/>
    <col min="14866" max="14866" width="0" hidden="1" customWidth="1"/>
    <col min="14868" max="14868" width="26" bestFit="1" customWidth="1"/>
    <col min="14869" max="14869" width="0" hidden="1" customWidth="1"/>
    <col min="14870" max="14870" width="18.28515625" bestFit="1" customWidth="1"/>
    <col min="14871" max="14878" width="6.7109375" customWidth="1"/>
    <col min="15104" max="15104" width="32.28515625" customWidth="1"/>
    <col min="15105" max="15105" width="20.85546875" customWidth="1"/>
    <col min="15107" max="15108" width="7.140625" customWidth="1"/>
    <col min="15109" max="15109" width="7.28515625" customWidth="1"/>
    <col min="15110" max="15110" width="6.5703125" customWidth="1"/>
    <col min="15111" max="15111" width="6.7109375" customWidth="1"/>
    <col min="15112" max="15113" width="5.5703125" customWidth="1"/>
    <col min="15114" max="15114" width="1.28515625" customWidth="1"/>
    <col min="15115" max="15115" width="5.5703125" customWidth="1"/>
    <col min="15116" max="15116" width="0" hidden="1" customWidth="1"/>
    <col min="15117" max="15117" width="5.5703125" customWidth="1"/>
    <col min="15118" max="15118" width="0" hidden="1" customWidth="1"/>
    <col min="15119" max="15119" width="4.5703125" customWidth="1"/>
    <col min="15120" max="15120" width="0" hidden="1" customWidth="1"/>
    <col min="15121" max="15121" width="15.42578125" bestFit="1" customWidth="1"/>
    <col min="15122" max="15122" width="0" hidden="1" customWidth="1"/>
    <col min="15124" max="15124" width="26" bestFit="1" customWidth="1"/>
    <col min="15125" max="15125" width="0" hidden="1" customWidth="1"/>
    <col min="15126" max="15126" width="18.28515625" bestFit="1" customWidth="1"/>
    <col min="15127" max="15134" width="6.7109375" customWidth="1"/>
    <col min="15360" max="15360" width="32.28515625" customWidth="1"/>
    <col min="15361" max="15361" width="20.85546875" customWidth="1"/>
    <col min="15363" max="15364" width="7.140625" customWidth="1"/>
    <col min="15365" max="15365" width="7.28515625" customWidth="1"/>
    <col min="15366" max="15366" width="6.5703125" customWidth="1"/>
    <col min="15367" max="15367" width="6.7109375" customWidth="1"/>
    <col min="15368" max="15369" width="5.5703125" customWidth="1"/>
    <col min="15370" max="15370" width="1.28515625" customWidth="1"/>
    <col min="15371" max="15371" width="5.5703125" customWidth="1"/>
    <col min="15372" max="15372" width="0" hidden="1" customWidth="1"/>
    <col min="15373" max="15373" width="5.5703125" customWidth="1"/>
    <col min="15374" max="15374" width="0" hidden="1" customWidth="1"/>
    <col min="15375" max="15375" width="4.5703125" customWidth="1"/>
    <col min="15376" max="15376" width="0" hidden="1" customWidth="1"/>
    <col min="15377" max="15377" width="15.42578125" bestFit="1" customWidth="1"/>
    <col min="15378" max="15378" width="0" hidden="1" customWidth="1"/>
    <col min="15380" max="15380" width="26" bestFit="1" customWidth="1"/>
    <col min="15381" max="15381" width="0" hidden="1" customWidth="1"/>
    <col min="15382" max="15382" width="18.28515625" bestFit="1" customWidth="1"/>
    <col min="15383" max="15390" width="6.7109375" customWidth="1"/>
    <col min="15616" max="15616" width="32.28515625" customWidth="1"/>
    <col min="15617" max="15617" width="20.85546875" customWidth="1"/>
    <col min="15619" max="15620" width="7.140625" customWidth="1"/>
    <col min="15621" max="15621" width="7.28515625" customWidth="1"/>
    <col min="15622" max="15622" width="6.5703125" customWidth="1"/>
    <col min="15623" max="15623" width="6.7109375" customWidth="1"/>
    <col min="15624" max="15625" width="5.5703125" customWidth="1"/>
    <col min="15626" max="15626" width="1.28515625" customWidth="1"/>
    <col min="15627" max="15627" width="5.5703125" customWidth="1"/>
    <col min="15628" max="15628" width="0" hidden="1" customWidth="1"/>
    <col min="15629" max="15629" width="5.5703125" customWidth="1"/>
    <col min="15630" max="15630" width="0" hidden="1" customWidth="1"/>
    <col min="15631" max="15631" width="4.5703125" customWidth="1"/>
    <col min="15632" max="15632" width="0" hidden="1" customWidth="1"/>
    <col min="15633" max="15633" width="15.42578125" bestFit="1" customWidth="1"/>
    <col min="15634" max="15634" width="0" hidden="1" customWidth="1"/>
    <col min="15636" max="15636" width="26" bestFit="1" customWidth="1"/>
    <col min="15637" max="15637" width="0" hidden="1" customWidth="1"/>
    <col min="15638" max="15638" width="18.28515625" bestFit="1" customWidth="1"/>
    <col min="15639" max="15646" width="6.7109375" customWidth="1"/>
    <col min="15872" max="15872" width="32.28515625" customWidth="1"/>
    <col min="15873" max="15873" width="20.85546875" customWidth="1"/>
    <col min="15875" max="15876" width="7.140625" customWidth="1"/>
    <col min="15877" max="15877" width="7.28515625" customWidth="1"/>
    <col min="15878" max="15878" width="6.5703125" customWidth="1"/>
    <col min="15879" max="15879" width="6.7109375" customWidth="1"/>
    <col min="15880" max="15881" width="5.5703125" customWidth="1"/>
    <col min="15882" max="15882" width="1.28515625" customWidth="1"/>
    <col min="15883" max="15883" width="5.5703125" customWidth="1"/>
    <col min="15884" max="15884" width="0" hidden="1" customWidth="1"/>
    <col min="15885" max="15885" width="5.5703125" customWidth="1"/>
    <col min="15886" max="15886" width="0" hidden="1" customWidth="1"/>
    <col min="15887" max="15887" width="4.5703125" customWidth="1"/>
    <col min="15888" max="15888" width="0" hidden="1" customWidth="1"/>
    <col min="15889" max="15889" width="15.42578125" bestFit="1" customWidth="1"/>
    <col min="15890" max="15890" width="0" hidden="1" customWidth="1"/>
    <col min="15892" max="15892" width="26" bestFit="1" customWidth="1"/>
    <col min="15893" max="15893" width="0" hidden="1" customWidth="1"/>
    <col min="15894" max="15894" width="18.28515625" bestFit="1" customWidth="1"/>
    <col min="15895" max="15902" width="6.7109375" customWidth="1"/>
    <col min="16128" max="16128" width="32.28515625" customWidth="1"/>
    <col min="16129" max="16129" width="20.85546875" customWidth="1"/>
    <col min="16131" max="16132" width="7.140625" customWidth="1"/>
    <col min="16133" max="16133" width="7.28515625" customWidth="1"/>
    <col min="16134" max="16134" width="6.5703125" customWidth="1"/>
    <col min="16135" max="16135" width="6.7109375" customWidth="1"/>
    <col min="16136" max="16137" width="5.5703125" customWidth="1"/>
    <col min="16138" max="16138" width="1.28515625" customWidth="1"/>
    <col min="16139" max="16139" width="5.5703125" customWidth="1"/>
    <col min="16140" max="16140" width="0" hidden="1" customWidth="1"/>
    <col min="16141" max="16141" width="5.5703125" customWidth="1"/>
    <col min="16142" max="16142" width="0" hidden="1" customWidth="1"/>
    <col min="16143" max="16143" width="4.5703125" customWidth="1"/>
    <col min="16144" max="16144" width="0" hidden="1" customWidth="1"/>
    <col min="16145" max="16145" width="15.42578125" bestFit="1" customWidth="1"/>
    <col min="16146" max="16146" width="0" hidden="1" customWidth="1"/>
    <col min="16148" max="16148" width="26" bestFit="1" customWidth="1"/>
    <col min="16149" max="16149" width="0" hidden="1" customWidth="1"/>
    <col min="16150" max="16150" width="18.28515625" bestFit="1" customWidth="1"/>
    <col min="16151" max="16158" width="6.7109375" customWidth="1"/>
  </cols>
  <sheetData>
    <row r="1" spans="1:32" s="2" customFormat="1" ht="24.75" customHeight="1" thickBot="1">
      <c r="A1" s="1" t="s">
        <v>154</v>
      </c>
      <c r="G1" s="5"/>
      <c r="H1" s="5"/>
      <c r="I1" s="5"/>
      <c r="J1" s="5"/>
      <c r="K1" s="3"/>
      <c r="L1" s="3"/>
      <c r="M1" s="4"/>
      <c r="N1" s="5"/>
      <c r="O1" s="5"/>
      <c r="P1" s="6"/>
      <c r="Q1" s="7"/>
      <c r="R1" s="7"/>
      <c r="T1" s="8"/>
      <c r="U1" s="9"/>
      <c r="V1" s="10"/>
      <c r="X1" s="26"/>
    </row>
    <row r="2" spans="1:32" s="2" customFormat="1" ht="16.5" customHeight="1" thickBot="1">
      <c r="A2" s="11" t="s">
        <v>109</v>
      </c>
      <c r="B2" s="12"/>
      <c r="P2" s="6"/>
      <c r="Q2" s="7"/>
      <c r="R2" s="7"/>
      <c r="T2" s="8"/>
      <c r="U2" s="9"/>
      <c r="V2" s="10"/>
      <c r="X2" s="26"/>
    </row>
    <row r="3" spans="1:32" s="2" customFormat="1" ht="18" customHeight="1" thickBot="1">
      <c r="A3" s="11"/>
      <c r="B3" s="14" t="s">
        <v>102</v>
      </c>
      <c r="P3" s="6"/>
      <c r="Q3" s="7"/>
      <c r="R3" s="7"/>
      <c r="T3" s="8"/>
      <c r="U3" s="9"/>
      <c r="V3" s="10"/>
      <c r="X3" s="26"/>
    </row>
    <row r="4" spans="1:32" s="2" customFormat="1" ht="16.5" customHeight="1">
      <c r="A4" s="11" t="s">
        <v>72</v>
      </c>
      <c r="B4" s="15"/>
      <c r="C4" s="16"/>
      <c r="D4" s="17"/>
      <c r="P4" s="6"/>
      <c r="Q4" s="7"/>
      <c r="R4" s="7"/>
      <c r="T4" s="8"/>
      <c r="U4" s="9"/>
      <c r="V4" s="10"/>
      <c r="X4" s="26"/>
      <c r="Y4" s="26"/>
      <c r="Z4" s="26"/>
      <c r="AA4" s="26"/>
      <c r="AB4" s="26"/>
      <c r="AC4" s="26"/>
      <c r="AD4" s="26"/>
      <c r="AE4" s="26"/>
      <c r="AF4" s="26"/>
    </row>
    <row r="5" spans="1:32" s="2" customFormat="1" ht="16.5" customHeight="1">
      <c r="A5" s="11" t="s">
        <v>73</v>
      </c>
      <c r="B5" s="18"/>
      <c r="C5" s="19"/>
      <c r="D5" s="20"/>
      <c r="P5" s="6"/>
      <c r="Q5" s="7"/>
      <c r="R5" s="7"/>
      <c r="T5" s="8"/>
      <c r="U5" s="9"/>
      <c r="V5" s="10"/>
      <c r="X5" s="26"/>
      <c r="Y5" s="26"/>
      <c r="Z5" s="26"/>
      <c r="AA5" s="26"/>
      <c r="AB5" s="26"/>
      <c r="AC5" s="26"/>
      <c r="AD5" s="26"/>
      <c r="AE5" s="26"/>
      <c r="AF5" s="26"/>
    </row>
    <row r="6" spans="1:32" s="2" customFormat="1" ht="16.5" customHeight="1" thickBot="1">
      <c r="A6" s="11" t="s">
        <v>74</v>
      </c>
      <c r="B6" s="21"/>
      <c r="C6" s="22"/>
      <c r="D6" s="23"/>
      <c r="P6" s="6"/>
      <c r="Q6" s="13"/>
      <c r="R6" s="7"/>
      <c r="T6" s="8"/>
      <c r="U6" s="9"/>
      <c r="V6" s="10"/>
      <c r="X6" s="26"/>
      <c r="Y6" s="26"/>
      <c r="Z6" s="26"/>
      <c r="AA6" s="26"/>
      <c r="AB6" s="26"/>
      <c r="AC6" s="26"/>
      <c r="AD6" s="26"/>
      <c r="AE6" s="26"/>
      <c r="AF6" s="26"/>
    </row>
    <row r="7" spans="1:32" s="2" customFormat="1" ht="16.5" customHeight="1" thickBot="1">
      <c r="A7" s="11" t="s">
        <v>75</v>
      </c>
      <c r="B7" s="24" t="str">
        <f ca="1">YEAR(TODAY())&amp;"-"&amp;IF(LEN(MONTH(TODAY()))&gt;1,MONTH(TODAY()),"0"&amp;MONTH(TODAY()))&amp;"-"&amp;DAY(TODAY())</f>
        <v>2021-06-17</v>
      </c>
      <c r="P7" s="6"/>
      <c r="Q7" s="7"/>
      <c r="R7" s="7"/>
      <c r="T7" s="8"/>
      <c r="U7" s="9"/>
      <c r="V7" s="10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/>
      <c r="Y8" s="26"/>
      <c r="Z8" s="26"/>
      <c r="AA8" s="26"/>
      <c r="AB8" s="26"/>
      <c r="AC8" s="26"/>
      <c r="AD8" s="26"/>
      <c r="AE8" s="26"/>
      <c r="AF8" s="26"/>
    </row>
    <row r="9" spans="1:32" ht="74.25" customHeight="1">
      <c r="A9" s="77"/>
      <c r="B9" s="77"/>
      <c r="C9" s="77"/>
      <c r="D9" s="50" t="s">
        <v>97</v>
      </c>
      <c r="E9" s="50" t="s">
        <v>155</v>
      </c>
      <c r="F9" s="50" t="s">
        <v>130</v>
      </c>
      <c r="K9" s="121" t="s">
        <v>0</v>
      </c>
      <c r="L9" s="106"/>
      <c r="M9" s="151"/>
      <c r="N9" s="107"/>
      <c r="O9" s="107"/>
      <c r="P9" s="108"/>
      <c r="Q9" s="109"/>
      <c r="R9" s="109"/>
      <c r="S9" s="141"/>
      <c r="T9" s="112"/>
      <c r="U9" s="113"/>
      <c r="V9" s="114"/>
      <c r="W9" s="141"/>
      <c r="X9" s="136"/>
      <c r="Y9" s="26"/>
      <c r="Z9" s="26"/>
      <c r="AA9" s="26"/>
      <c r="AB9" s="26"/>
      <c r="AC9" s="26"/>
      <c r="AD9" s="26"/>
      <c r="AE9" s="26"/>
      <c r="AF9" s="26"/>
    </row>
    <row r="10" spans="1:32">
      <c r="A10" s="78"/>
      <c r="D10" s="79" t="s">
        <v>15</v>
      </c>
      <c r="E10" s="79" t="s">
        <v>1</v>
      </c>
      <c r="F10" s="79" t="s">
        <v>50</v>
      </c>
      <c r="K10" s="122" t="s">
        <v>210</v>
      </c>
      <c r="L10" s="116"/>
      <c r="M10" s="117"/>
      <c r="N10" s="107"/>
      <c r="O10" s="107"/>
      <c r="P10" s="108"/>
      <c r="Q10" s="109"/>
      <c r="R10" s="109"/>
      <c r="S10" s="141"/>
      <c r="T10" s="112"/>
      <c r="U10" s="113"/>
      <c r="V10" s="114"/>
      <c r="W10" s="141"/>
      <c r="X10" s="13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9" t="s">
        <v>76</v>
      </c>
      <c r="B11" s="102" t="s">
        <v>111</v>
      </c>
      <c r="C11" s="26" t="s">
        <v>110</v>
      </c>
      <c r="D11" s="149"/>
      <c r="E11" s="177">
        <v>150</v>
      </c>
      <c r="F11" s="80"/>
      <c r="K11" s="106"/>
      <c r="L11" s="106"/>
      <c r="M11" s="106"/>
      <c r="N11" s="107"/>
      <c r="O11" s="107"/>
      <c r="P11" s="108"/>
      <c r="Q11" s="109"/>
      <c r="R11" s="109"/>
      <c r="S11" s="141"/>
      <c r="T11" s="112"/>
      <c r="U11" s="113"/>
      <c r="V11" s="114"/>
      <c r="W11" s="141"/>
      <c r="X11" s="13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37" t="s">
        <v>77</v>
      </c>
      <c r="B12" s="38" t="s">
        <v>58</v>
      </c>
      <c r="C12" s="39">
        <v>1</v>
      </c>
      <c r="D12" s="40"/>
      <c r="E12" s="40"/>
      <c r="F12" s="40"/>
      <c r="H12" s="81"/>
      <c r="K12" s="105">
        <v>21.82</v>
      </c>
      <c r="L12" s="150"/>
      <c r="M12" s="117"/>
      <c r="N12" s="107">
        <f>SUM(D12:F12)*K12</f>
        <v>0</v>
      </c>
      <c r="O12" s="107"/>
      <c r="P12" s="108"/>
      <c r="Q12" s="109"/>
      <c r="R12" s="109"/>
      <c r="S12" s="141"/>
      <c r="T12" s="112"/>
      <c r="U12" s="113"/>
      <c r="V12" s="114"/>
      <c r="W12" s="141"/>
      <c r="X12" s="13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37" t="s">
        <v>78</v>
      </c>
      <c r="B13" s="38" t="s">
        <v>59</v>
      </c>
      <c r="C13" s="39">
        <v>1</v>
      </c>
      <c r="D13" s="40"/>
      <c r="E13" s="40"/>
      <c r="F13" s="40"/>
      <c r="H13" s="81"/>
      <c r="K13" s="105">
        <v>4</v>
      </c>
      <c r="L13" s="150"/>
      <c r="M13" s="108"/>
      <c r="N13" s="107">
        <f>SUM(D13:F13)*K13</f>
        <v>0</v>
      </c>
      <c r="O13" s="107"/>
      <c r="P13" s="108"/>
      <c r="Q13" s="109"/>
      <c r="R13" s="109"/>
      <c r="S13" s="141"/>
      <c r="T13" s="112"/>
      <c r="U13" s="113"/>
      <c r="V13" s="114"/>
      <c r="W13" s="141"/>
      <c r="X13" s="13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37" t="s">
        <v>79</v>
      </c>
      <c r="B14" s="38" t="s">
        <v>60</v>
      </c>
      <c r="C14" s="39">
        <v>1</v>
      </c>
      <c r="D14" s="40"/>
      <c r="E14" s="40"/>
      <c r="F14" s="40"/>
      <c r="H14" s="81"/>
      <c r="K14" s="105">
        <v>6.26</v>
      </c>
      <c r="L14" s="150"/>
      <c r="M14" s="108"/>
      <c r="N14" s="107">
        <f t="shared" ref="N14:N22" si="0">SUM(D14:F14)*K14</f>
        <v>0</v>
      </c>
      <c r="O14" s="107"/>
      <c r="P14" s="108"/>
      <c r="Q14" s="109"/>
      <c r="R14" s="109"/>
      <c r="S14" s="141"/>
      <c r="T14" s="112"/>
      <c r="U14" s="113"/>
      <c r="V14" s="114"/>
      <c r="W14" s="141"/>
      <c r="X14" s="13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37" t="s">
        <v>80</v>
      </c>
      <c r="B15" s="38" t="s">
        <v>61</v>
      </c>
      <c r="C15" s="39">
        <v>1</v>
      </c>
      <c r="D15" s="40"/>
      <c r="E15" s="40"/>
      <c r="F15" s="40"/>
      <c r="H15" s="81"/>
      <c r="K15" s="105">
        <v>12.57</v>
      </c>
      <c r="L15" s="150"/>
      <c r="M15" s="108"/>
      <c r="N15" s="107">
        <f t="shared" si="0"/>
        <v>0</v>
      </c>
      <c r="O15" s="107"/>
      <c r="P15" s="108"/>
      <c r="Q15" s="109"/>
      <c r="R15" s="109"/>
      <c r="S15" s="141"/>
      <c r="T15" s="112"/>
      <c r="U15" s="113"/>
      <c r="V15" s="114"/>
      <c r="W15" s="141"/>
      <c r="X15" s="13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37" t="s">
        <v>81</v>
      </c>
      <c r="B16" s="38" t="s">
        <v>62</v>
      </c>
      <c r="C16" s="39">
        <v>1</v>
      </c>
      <c r="D16" s="40"/>
      <c r="E16" s="40"/>
      <c r="F16" s="40"/>
      <c r="H16" s="81"/>
      <c r="K16" s="105">
        <v>18.489999999999998</v>
      </c>
      <c r="L16" s="150"/>
      <c r="M16"/>
      <c r="N16" s="107">
        <f t="shared" si="0"/>
        <v>0</v>
      </c>
      <c r="O16" s="107"/>
      <c r="P16" s="108"/>
      <c r="Q16" s="109"/>
      <c r="R16" s="109"/>
      <c r="S16" s="141"/>
      <c r="T16" s="112"/>
      <c r="U16" s="113"/>
      <c r="V16" s="114"/>
      <c r="W16" s="141"/>
      <c r="X16" s="13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37" t="s">
        <v>82</v>
      </c>
      <c r="B17" s="38" t="s">
        <v>63</v>
      </c>
      <c r="C17" s="39">
        <v>1</v>
      </c>
      <c r="D17" s="40"/>
      <c r="E17" s="40"/>
      <c r="F17" s="40"/>
      <c r="H17" s="81"/>
      <c r="K17" s="105">
        <v>18.489999999999998</v>
      </c>
      <c r="L17" s="150"/>
      <c r="M17"/>
      <c r="N17" s="107">
        <f t="shared" si="0"/>
        <v>0</v>
      </c>
      <c r="O17" s="107"/>
      <c r="P17" s="108"/>
      <c r="Q17" s="109"/>
      <c r="R17" s="109"/>
      <c r="S17" s="141"/>
      <c r="T17" s="112"/>
      <c r="U17" s="113"/>
      <c r="V17" s="114"/>
      <c r="W17" s="141"/>
      <c r="X17" s="13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37" t="s">
        <v>216</v>
      </c>
      <c r="B18" s="38" t="s">
        <v>64</v>
      </c>
      <c r="C18" s="39">
        <v>1</v>
      </c>
      <c r="D18" s="40"/>
      <c r="E18" s="40"/>
      <c r="F18" s="40"/>
      <c r="H18" s="81"/>
      <c r="K18" s="105">
        <v>41.45</v>
      </c>
      <c r="L18" s="150"/>
      <c r="M18"/>
      <c r="N18" s="107">
        <f t="shared" si="0"/>
        <v>0</v>
      </c>
      <c r="O18" s="107"/>
      <c r="P18" s="108"/>
      <c r="Q18" s="109"/>
      <c r="R18" s="109"/>
      <c r="S18" s="141"/>
      <c r="T18" s="112"/>
      <c r="U18" s="113"/>
      <c r="V18" s="114"/>
      <c r="W18" s="141"/>
      <c r="X18" s="13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37" t="s">
        <v>217</v>
      </c>
      <c r="B19" s="38" t="s">
        <v>65</v>
      </c>
      <c r="C19" s="39">
        <v>1</v>
      </c>
      <c r="D19" s="40"/>
      <c r="E19" s="40"/>
      <c r="F19" s="40"/>
      <c r="H19" s="81"/>
      <c r="K19" s="105">
        <v>41.45</v>
      </c>
      <c r="L19" s="150"/>
      <c r="M19"/>
      <c r="N19" s="107">
        <f t="shared" si="0"/>
        <v>0</v>
      </c>
      <c r="O19" s="107"/>
      <c r="P19" s="108"/>
      <c r="Q19" s="109"/>
      <c r="R19" s="109"/>
      <c r="S19" s="141"/>
      <c r="T19" s="112"/>
      <c r="U19" s="113"/>
      <c r="V19" s="114"/>
      <c r="W19" s="141"/>
      <c r="X19" s="13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37" t="s">
        <v>129</v>
      </c>
      <c r="B20" s="38" t="s">
        <v>66</v>
      </c>
      <c r="C20" s="39">
        <v>1</v>
      </c>
      <c r="D20" s="40"/>
      <c r="E20" s="40"/>
      <c r="F20" s="40"/>
      <c r="H20" s="81"/>
      <c r="K20" s="105">
        <v>20.87</v>
      </c>
      <c r="L20" s="150"/>
      <c r="M20" s="152"/>
      <c r="N20" s="107">
        <f t="shared" si="0"/>
        <v>0</v>
      </c>
      <c r="O20" s="107"/>
      <c r="P20" s="108"/>
      <c r="Q20" s="109"/>
      <c r="R20" s="109"/>
      <c r="S20" s="141"/>
      <c r="T20" s="112"/>
      <c r="U20" s="113"/>
      <c r="V20" s="114"/>
      <c r="W20" s="141"/>
      <c r="X20" s="13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37" t="s">
        <v>86</v>
      </c>
      <c r="B21" s="38" t="s">
        <v>67</v>
      </c>
      <c r="C21" s="39">
        <v>1</v>
      </c>
      <c r="D21" s="40"/>
      <c r="E21" s="40"/>
      <c r="F21" s="40"/>
      <c r="H21" s="81"/>
      <c r="K21" s="105">
        <v>5.34</v>
      </c>
      <c r="L21" s="150"/>
      <c r="M21" s="152"/>
      <c r="N21" s="107">
        <f t="shared" si="0"/>
        <v>0</v>
      </c>
      <c r="O21" s="107"/>
      <c r="P21" s="108"/>
      <c r="Q21" s="109"/>
      <c r="R21" s="109"/>
      <c r="S21" s="141"/>
      <c r="T21" s="112"/>
      <c r="U21" s="113"/>
      <c r="V21" s="114"/>
      <c r="W21" s="141"/>
      <c r="X21" s="13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37" t="s">
        <v>87</v>
      </c>
      <c r="B22" s="38" t="s">
        <v>68</v>
      </c>
      <c r="C22" s="39">
        <v>1</v>
      </c>
      <c r="D22" s="40"/>
      <c r="E22" s="40"/>
      <c r="F22" s="40"/>
      <c r="H22" s="81"/>
      <c r="K22" s="105">
        <v>5.34</v>
      </c>
      <c r="L22" s="150"/>
      <c r="M22" s="152"/>
      <c r="N22" s="107">
        <f t="shared" si="0"/>
        <v>0</v>
      </c>
      <c r="O22" s="107"/>
      <c r="P22" s="108"/>
      <c r="Q22" s="109"/>
      <c r="R22" s="109"/>
      <c r="S22" s="141"/>
      <c r="T22" s="112"/>
      <c r="U22" s="113"/>
      <c r="V22" s="114"/>
      <c r="W22" s="141"/>
      <c r="X22" s="13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9" t="s">
        <v>88</v>
      </c>
      <c r="B23" s="26"/>
      <c r="C23" s="60"/>
      <c r="D23" s="149"/>
      <c r="E23" s="177">
        <v>100</v>
      </c>
      <c r="F23" s="80"/>
      <c r="H23" s="81"/>
      <c r="K23" s="106"/>
      <c r="L23" s="150"/>
      <c r="M23" s="106"/>
      <c r="N23" s="107"/>
      <c r="O23" s="107"/>
      <c r="P23" s="108"/>
      <c r="Q23" s="109"/>
      <c r="R23" s="109"/>
      <c r="S23" s="141"/>
      <c r="T23" s="112"/>
      <c r="U23" s="113"/>
      <c r="V23" s="114"/>
      <c r="W23" s="141"/>
      <c r="X23" s="13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37" t="s">
        <v>106</v>
      </c>
      <c r="B24" s="56" t="s">
        <v>43</v>
      </c>
      <c r="C24" s="39">
        <v>1</v>
      </c>
      <c r="D24" s="40"/>
      <c r="E24" s="40"/>
      <c r="F24" s="40"/>
      <c r="H24" s="81"/>
      <c r="K24" s="105">
        <v>21.19</v>
      </c>
      <c r="L24" s="150"/>
      <c r="M24" s="152"/>
      <c r="N24" s="107">
        <f>SUM(D24:F24)*K24</f>
        <v>0</v>
      </c>
      <c r="O24" s="107"/>
      <c r="P24" s="108"/>
      <c r="Q24" s="109"/>
      <c r="R24" s="109"/>
      <c r="S24" s="141"/>
      <c r="T24" s="112"/>
      <c r="U24" s="113"/>
      <c r="V24" s="114"/>
      <c r="W24" s="141"/>
      <c r="X24" s="13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37" t="s">
        <v>91</v>
      </c>
      <c r="B25" s="56" t="s">
        <v>44</v>
      </c>
      <c r="C25" s="39">
        <v>1</v>
      </c>
      <c r="D25" s="40"/>
      <c r="E25" s="40"/>
      <c r="F25" s="40"/>
      <c r="H25" s="81"/>
      <c r="K25" s="105">
        <v>4.4400000000000004</v>
      </c>
      <c r="L25" s="150"/>
      <c r="M25" s="152"/>
      <c r="N25" s="107">
        <f t="shared" ref="N25:N29" si="1">SUM(D25:F25)*K25</f>
        <v>0</v>
      </c>
      <c r="O25" s="107"/>
      <c r="P25" s="108"/>
      <c r="Q25" s="109"/>
      <c r="R25" s="109"/>
      <c r="S25" s="141"/>
      <c r="T25" s="112"/>
      <c r="U25" s="113"/>
      <c r="V25" s="114"/>
      <c r="W25" s="141"/>
      <c r="X25" s="13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37" t="s">
        <v>92</v>
      </c>
      <c r="B26" s="56" t="s">
        <v>45</v>
      </c>
      <c r="C26" s="39">
        <v>1</v>
      </c>
      <c r="D26" s="40"/>
      <c r="E26" s="40"/>
      <c r="F26" s="40"/>
      <c r="H26" s="81"/>
      <c r="K26" s="105">
        <v>6</v>
      </c>
      <c r="L26" s="150"/>
      <c r="M26" s="152"/>
      <c r="N26" s="107">
        <f t="shared" si="1"/>
        <v>0</v>
      </c>
      <c r="O26" s="107"/>
      <c r="P26" s="108"/>
      <c r="Q26" s="109"/>
      <c r="R26" s="109"/>
      <c r="S26" s="141"/>
      <c r="T26" s="112"/>
      <c r="U26" s="113"/>
      <c r="V26" s="114"/>
      <c r="W26" s="141"/>
      <c r="X26" s="13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42" t="s">
        <v>93</v>
      </c>
      <c r="B27" s="56" t="s">
        <v>69</v>
      </c>
      <c r="C27" s="39">
        <v>1</v>
      </c>
      <c r="D27" s="40"/>
      <c r="E27" s="40"/>
      <c r="F27" s="40"/>
      <c r="H27" s="81"/>
      <c r="K27" s="105">
        <v>5.62</v>
      </c>
      <c r="L27" s="150"/>
      <c r="M27" s="152"/>
      <c r="N27" s="107">
        <f t="shared" si="1"/>
        <v>0</v>
      </c>
      <c r="O27" s="107"/>
      <c r="P27" s="108"/>
      <c r="Q27" s="109"/>
      <c r="R27" s="109"/>
      <c r="S27" s="141"/>
      <c r="T27" s="112"/>
      <c r="U27" s="113"/>
      <c r="V27" s="114"/>
      <c r="W27" s="141"/>
      <c r="X27" s="13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42" t="s">
        <v>108</v>
      </c>
      <c r="B28" s="56" t="s">
        <v>47</v>
      </c>
      <c r="C28" s="39">
        <v>1</v>
      </c>
      <c r="D28" s="40"/>
      <c r="E28" s="40"/>
      <c r="F28" s="40"/>
      <c r="H28" s="81"/>
      <c r="K28" s="105">
        <v>16.350000000000001</v>
      </c>
      <c r="L28" s="150"/>
      <c r="M28" s="152"/>
      <c r="N28" s="107">
        <f t="shared" si="1"/>
        <v>0</v>
      </c>
      <c r="O28" s="107"/>
      <c r="P28" s="108"/>
      <c r="Q28" s="109"/>
      <c r="R28" s="109"/>
      <c r="S28" s="141"/>
      <c r="T28" s="112"/>
      <c r="U28" s="113"/>
      <c r="V28" s="114"/>
      <c r="W28" s="141"/>
      <c r="X28" s="13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42" t="s">
        <v>114</v>
      </c>
      <c r="B29" s="56" t="s">
        <v>48</v>
      </c>
      <c r="D29" s="67"/>
      <c r="E29" s="91"/>
      <c r="F29" s="91"/>
      <c r="K29" s="128"/>
      <c r="L29" s="150"/>
      <c r="M29" s="153"/>
      <c r="N29" s="107">
        <f t="shared" si="1"/>
        <v>0</v>
      </c>
      <c r="O29" s="107"/>
      <c r="P29" s="108"/>
      <c r="Q29" s="109"/>
      <c r="R29" s="109"/>
      <c r="S29" s="141"/>
      <c r="T29" s="112"/>
      <c r="U29" s="113"/>
      <c r="V29" s="114"/>
      <c r="W29" s="141"/>
      <c r="X29" s="136"/>
      <c r="Y29" s="26"/>
      <c r="Z29" s="26"/>
      <c r="AA29" s="26"/>
      <c r="AB29" s="26"/>
      <c r="AC29" s="26"/>
      <c r="AD29" s="26"/>
      <c r="AE29" s="26"/>
      <c r="AF29" s="26"/>
    </row>
    <row r="30" spans="1:32" s="180" customFormat="1">
      <c r="A30" s="42" t="s">
        <v>218</v>
      </c>
      <c r="B30" s="56" t="s">
        <v>219</v>
      </c>
      <c r="C30" s="39">
        <v>1</v>
      </c>
      <c r="D30" s="182"/>
      <c r="E30" s="183"/>
      <c r="F30" s="183"/>
      <c r="G30" s="184"/>
      <c r="H30" s="184"/>
      <c r="I30" s="184"/>
      <c r="J30" s="184"/>
      <c r="K30" s="129">
        <v>70.64</v>
      </c>
      <c r="L30" s="150"/>
      <c r="M30" s="153"/>
      <c r="N30" s="107">
        <f>SUM(D30:F30)*K30</f>
        <v>0</v>
      </c>
      <c r="O30" s="107"/>
      <c r="P30" s="108"/>
      <c r="Q30" s="109"/>
      <c r="R30" s="109"/>
      <c r="S30" s="141"/>
      <c r="T30" s="112"/>
      <c r="U30" s="113"/>
      <c r="V30" s="114"/>
      <c r="W30" s="141"/>
      <c r="X30" s="13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37" t="s">
        <v>115</v>
      </c>
      <c r="B31" s="56" t="s">
        <v>49</v>
      </c>
      <c r="C31" s="39">
        <v>1</v>
      </c>
      <c r="D31" s="40"/>
      <c r="E31" s="40"/>
      <c r="F31" s="40"/>
      <c r="K31" s="105">
        <v>3.16</v>
      </c>
      <c r="L31" s="150"/>
      <c r="M31" s="152"/>
      <c r="N31" s="107">
        <f>SUM(D31:F31)*K31</f>
        <v>0</v>
      </c>
      <c r="O31" s="107"/>
      <c r="P31" s="108"/>
      <c r="Q31" s="109"/>
      <c r="R31" s="109"/>
      <c r="S31" s="141"/>
      <c r="T31" s="112"/>
      <c r="U31" s="113"/>
      <c r="V31" s="114"/>
      <c r="W31" s="141"/>
      <c r="X31" s="136"/>
      <c r="Y31" s="26"/>
      <c r="Z31" s="26"/>
      <c r="AA31" s="26"/>
      <c r="AB31" s="26"/>
      <c r="AC31" s="26"/>
      <c r="AD31" s="26"/>
      <c r="AE31" s="26"/>
      <c r="AF31" s="26"/>
    </row>
    <row r="32" spans="1:32" ht="10.5" customHeight="1">
      <c r="A32" s="77"/>
      <c r="B32" s="53"/>
      <c r="C32" s="82"/>
      <c r="D32" s="83"/>
      <c r="E32" s="84"/>
      <c r="F32" s="61"/>
      <c r="K32" s="106"/>
      <c r="L32" s="106"/>
      <c r="M32" s="106"/>
      <c r="N32" s="107"/>
      <c r="O32" s="107"/>
      <c r="P32" s="108"/>
      <c r="Q32" s="109"/>
      <c r="R32" s="109"/>
      <c r="S32" s="141"/>
      <c r="T32" s="112"/>
      <c r="U32" s="113"/>
      <c r="V32" s="114"/>
      <c r="W32" s="141"/>
      <c r="X32" s="136"/>
      <c r="Y32" s="26"/>
      <c r="Z32" s="26"/>
      <c r="AA32" s="26"/>
      <c r="AB32" s="26"/>
      <c r="AC32" s="26"/>
      <c r="AD32" s="26"/>
      <c r="AE32" s="26"/>
      <c r="AF32" s="26"/>
    </row>
    <row r="33" spans="1:24" ht="11.25" customHeight="1">
      <c r="A33" s="77"/>
      <c r="B33" s="83"/>
      <c r="C33" s="85"/>
      <c r="D33" s="84"/>
      <c r="E33" s="92"/>
      <c r="F33" s="93"/>
      <c r="G33" s="93"/>
      <c r="H33" s="93"/>
      <c r="I33" s="93"/>
      <c r="J33" s="94"/>
      <c r="K33" s="106"/>
      <c r="L33" s="106"/>
      <c r="M33" s="106"/>
      <c r="N33" s="107"/>
      <c r="O33" s="26"/>
      <c r="P33" s="26"/>
      <c r="Q33" s="26"/>
      <c r="R33" s="26"/>
      <c r="T33"/>
      <c r="U33"/>
      <c r="V33"/>
      <c r="X33"/>
    </row>
    <row r="34" spans="1:24" ht="3" customHeight="1">
      <c r="A34" s="148"/>
      <c r="E34" s="93"/>
      <c r="F34" s="93"/>
      <c r="G34" s="95"/>
      <c r="I34" s="202"/>
      <c r="J34" s="202"/>
      <c r="K34" s="106"/>
      <c r="L34" s="106"/>
      <c r="M34" s="106"/>
      <c r="N34" s="107"/>
      <c r="O34" s="26"/>
      <c r="P34" s="26"/>
      <c r="Q34" s="26"/>
      <c r="R34" s="26"/>
      <c r="T34"/>
      <c r="U34"/>
      <c r="V34"/>
      <c r="X34"/>
    </row>
    <row r="35" spans="1:24" ht="39" customHeight="1">
      <c r="A35" s="29" t="s">
        <v>118</v>
      </c>
      <c r="B35" s="71"/>
      <c r="C35" s="60"/>
      <c r="D35" s="29"/>
      <c r="E35" s="69" t="s">
        <v>128</v>
      </c>
      <c r="F35" s="69" t="s">
        <v>127</v>
      </c>
      <c r="G35" s="29"/>
      <c r="H35" s="29"/>
      <c r="I35" s="2"/>
      <c r="J35" s="2"/>
      <c r="K35" s="121" t="s">
        <v>0</v>
      </c>
      <c r="L35" s="106"/>
      <c r="M35" s="106"/>
      <c r="N35" s="107"/>
      <c r="O35" s="26"/>
      <c r="P35" s="26"/>
      <c r="Q35" s="26"/>
      <c r="R35" s="26"/>
      <c r="T35"/>
      <c r="U35"/>
      <c r="V35"/>
      <c r="X35"/>
    </row>
    <row r="36" spans="1:24">
      <c r="A36" s="188" t="s">
        <v>119</v>
      </c>
      <c r="B36" s="56" t="s">
        <v>51</v>
      </c>
      <c r="C36" s="89">
        <v>1</v>
      </c>
      <c r="D36" s="40"/>
      <c r="E36" s="48"/>
      <c r="F36" s="48"/>
      <c r="G36" s="61"/>
      <c r="H36" s="61"/>
      <c r="K36" s="123">
        <v>19.22</v>
      </c>
      <c r="M36" s="106"/>
      <c r="N36" s="107">
        <f>SUM(D36:F36)*K36</f>
        <v>0</v>
      </c>
      <c r="O36" s="26"/>
      <c r="P36" s="26"/>
      <c r="Q36" s="26"/>
      <c r="R36" s="26"/>
      <c r="T36"/>
      <c r="U36"/>
      <c r="V36"/>
      <c r="X36"/>
    </row>
    <row r="37" spans="1:24" s="180" customFormat="1">
      <c r="A37" s="188" t="s">
        <v>231</v>
      </c>
      <c r="B37" s="56" t="s">
        <v>220</v>
      </c>
      <c r="C37" s="89">
        <v>1</v>
      </c>
      <c r="D37" s="40"/>
      <c r="E37" s="185"/>
      <c r="F37" s="185"/>
      <c r="G37" s="181"/>
      <c r="H37" s="181"/>
      <c r="K37" s="123">
        <v>20.83</v>
      </c>
      <c r="L37" s="3"/>
      <c r="M37" s="106"/>
      <c r="N37" s="107">
        <f>SUM(D37)*K37</f>
        <v>0</v>
      </c>
      <c r="O37" s="26"/>
      <c r="P37" s="26"/>
      <c r="Q37" s="26"/>
      <c r="R37" s="26"/>
    </row>
    <row r="38" spans="1:24" s="180" customFormat="1">
      <c r="A38" s="188" t="s">
        <v>232</v>
      </c>
      <c r="B38" s="56" t="s">
        <v>221</v>
      </c>
      <c r="C38" s="89"/>
      <c r="D38" s="40"/>
      <c r="E38" s="185"/>
      <c r="F38" s="185"/>
      <c r="G38" s="181"/>
      <c r="H38" s="181"/>
      <c r="K38" s="123">
        <v>8.56</v>
      </c>
      <c r="L38" s="3"/>
      <c r="M38" s="106"/>
      <c r="N38" s="107">
        <f t="shared" ref="N38:N52" si="2">SUM(D38)*K38</f>
        <v>0</v>
      </c>
      <c r="O38" s="26"/>
      <c r="P38" s="26"/>
      <c r="Q38" s="26"/>
      <c r="R38" s="26"/>
    </row>
    <row r="39" spans="1:24">
      <c r="A39" s="188" t="s">
        <v>120</v>
      </c>
      <c r="B39" s="56" t="s">
        <v>52</v>
      </c>
      <c r="C39" s="89">
        <v>1</v>
      </c>
      <c r="D39" s="40"/>
      <c r="E39" s="61"/>
      <c r="F39" s="61"/>
      <c r="G39" s="61"/>
      <c r="H39" s="61"/>
      <c r="K39" s="123">
        <v>7.13</v>
      </c>
      <c r="M39" s="106"/>
      <c r="N39" s="107">
        <f t="shared" si="2"/>
        <v>0</v>
      </c>
      <c r="O39" s="26"/>
      <c r="P39" s="26"/>
      <c r="Q39" s="26"/>
      <c r="R39" s="26"/>
      <c r="T39"/>
      <c r="U39"/>
      <c r="V39"/>
      <c r="X39"/>
    </row>
    <row r="40" spans="1:24">
      <c r="A40" s="188" t="s">
        <v>121</v>
      </c>
      <c r="B40" s="56" t="s">
        <v>53</v>
      </c>
      <c r="C40" s="89">
        <v>1</v>
      </c>
      <c r="D40" s="40"/>
      <c r="E40" s="61"/>
      <c r="F40" s="2"/>
      <c r="G40" s="2"/>
      <c r="H40" s="2"/>
      <c r="K40" s="58">
        <v>2.91</v>
      </c>
      <c r="M40" s="106"/>
      <c r="N40" s="107">
        <f t="shared" si="2"/>
        <v>0</v>
      </c>
      <c r="O40" s="26"/>
      <c r="P40" s="26"/>
      <c r="Q40" s="26"/>
      <c r="R40" s="26"/>
      <c r="T40"/>
      <c r="U40"/>
      <c r="V40"/>
      <c r="X40"/>
    </row>
    <row r="41" spans="1:24">
      <c r="A41" s="188" t="s">
        <v>133</v>
      </c>
      <c r="B41" s="56"/>
      <c r="C41" s="89">
        <v>1</v>
      </c>
      <c r="D41" s="40"/>
      <c r="E41" s="61"/>
      <c r="F41" s="2"/>
      <c r="G41" s="2"/>
      <c r="H41" s="2"/>
      <c r="K41" s="128">
        <v>4.37</v>
      </c>
      <c r="L41" s="106"/>
      <c r="M41" s="106"/>
      <c r="N41" s="107">
        <f t="shared" si="2"/>
        <v>0</v>
      </c>
      <c r="O41" s="26"/>
      <c r="P41" s="26"/>
      <c r="Q41" s="26"/>
      <c r="R41" s="26"/>
      <c r="T41"/>
      <c r="U41"/>
      <c r="V41"/>
      <c r="X41"/>
    </row>
    <row r="42" spans="1:24">
      <c r="A42" s="188" t="s">
        <v>194</v>
      </c>
      <c r="B42" s="56"/>
      <c r="C42" s="89">
        <v>1</v>
      </c>
      <c r="D42" s="40"/>
      <c r="E42" s="100"/>
      <c r="F42" s="100"/>
      <c r="G42" s="100"/>
      <c r="H42" s="100"/>
      <c r="K42" s="123">
        <v>0.3</v>
      </c>
      <c r="L42" s="106"/>
      <c r="M42" s="106"/>
      <c r="N42" s="107">
        <f t="shared" si="2"/>
        <v>0</v>
      </c>
      <c r="O42" s="26"/>
      <c r="P42" s="26"/>
      <c r="Q42" s="26"/>
      <c r="R42" s="26"/>
      <c r="T42"/>
      <c r="U42"/>
      <c r="V42"/>
      <c r="X42"/>
    </row>
    <row r="43" spans="1:24">
      <c r="A43" s="188" t="s">
        <v>195</v>
      </c>
      <c r="B43" s="56"/>
      <c r="C43" s="89">
        <v>1</v>
      </c>
      <c r="D43" s="40"/>
      <c r="E43" s="100"/>
      <c r="F43" s="63"/>
      <c r="G43" s="63"/>
      <c r="H43" s="64"/>
      <c r="K43" s="123">
        <v>0.46</v>
      </c>
      <c r="L43" s="106"/>
      <c r="M43" s="106"/>
      <c r="N43" s="107">
        <f t="shared" si="2"/>
        <v>0</v>
      </c>
      <c r="O43" s="26"/>
      <c r="P43" s="26"/>
      <c r="Q43" s="26"/>
      <c r="R43" s="26"/>
      <c r="T43"/>
      <c r="U43"/>
      <c r="V43"/>
      <c r="X43"/>
    </row>
    <row r="44" spans="1:24">
      <c r="A44" s="188" t="s">
        <v>196</v>
      </c>
      <c r="B44" s="56"/>
      <c r="C44" s="89">
        <v>1</v>
      </c>
      <c r="D44" s="40"/>
      <c r="E44" s="100"/>
      <c r="F44" s="63"/>
      <c r="G44" s="63"/>
      <c r="H44" s="64"/>
      <c r="K44" s="123">
        <v>0.5</v>
      </c>
      <c r="L44" s="106"/>
      <c r="M44" s="106"/>
      <c r="N44" s="107">
        <f t="shared" si="2"/>
        <v>0</v>
      </c>
      <c r="O44" s="26"/>
      <c r="P44" s="26"/>
      <c r="Q44" s="26"/>
      <c r="R44" s="26"/>
      <c r="T44"/>
      <c r="U44"/>
      <c r="V44"/>
      <c r="X44"/>
    </row>
    <row r="45" spans="1:24">
      <c r="A45" s="188" t="s">
        <v>197</v>
      </c>
      <c r="B45" s="56"/>
      <c r="C45" s="89">
        <v>1</v>
      </c>
      <c r="D45" s="40"/>
      <c r="E45" s="19"/>
      <c r="F45" s="19"/>
      <c r="G45" s="19"/>
      <c r="H45" s="64"/>
      <c r="K45" s="123">
        <v>0.53</v>
      </c>
      <c r="L45" s="106"/>
      <c r="M45" s="106"/>
      <c r="N45" s="107">
        <f t="shared" si="2"/>
        <v>0</v>
      </c>
      <c r="O45" s="26"/>
      <c r="P45" s="26"/>
      <c r="Q45" s="26"/>
      <c r="R45" s="26"/>
      <c r="T45"/>
      <c r="U45"/>
      <c r="V45"/>
      <c r="X45"/>
    </row>
    <row r="46" spans="1:24">
      <c r="A46" s="188" t="s">
        <v>193</v>
      </c>
      <c r="B46" s="56"/>
      <c r="C46" s="89">
        <v>1</v>
      </c>
      <c r="D46" s="40"/>
      <c r="E46" s="73"/>
      <c r="F46" s="73"/>
      <c r="G46" s="73"/>
      <c r="H46" s="73"/>
      <c r="K46" s="129">
        <v>0.03</v>
      </c>
      <c r="L46" s="106"/>
      <c r="M46" s="106"/>
      <c r="N46" s="107">
        <f t="shared" si="2"/>
        <v>0</v>
      </c>
      <c r="O46" s="26"/>
      <c r="P46" s="26"/>
      <c r="Q46" s="26"/>
      <c r="R46" s="26"/>
      <c r="T46"/>
      <c r="U46"/>
      <c r="V46"/>
      <c r="X46"/>
    </row>
    <row r="47" spans="1:24" s="180" customFormat="1">
      <c r="A47" s="188" t="s">
        <v>222</v>
      </c>
      <c r="B47" s="56" t="s">
        <v>223</v>
      </c>
      <c r="C47" s="89">
        <v>1</v>
      </c>
      <c r="D47" s="40"/>
      <c r="E47" s="73"/>
      <c r="F47" s="73"/>
      <c r="G47" s="73"/>
      <c r="H47" s="73"/>
      <c r="K47" s="123">
        <v>2.6</v>
      </c>
      <c r="L47" s="106"/>
      <c r="M47" s="106"/>
      <c r="N47" s="107">
        <f t="shared" si="2"/>
        <v>0</v>
      </c>
      <c r="O47" s="26"/>
      <c r="P47" s="26"/>
      <c r="Q47" s="26"/>
      <c r="R47" s="26"/>
    </row>
    <row r="48" spans="1:24" s="180" customFormat="1">
      <c r="A48" s="188" t="s">
        <v>224</v>
      </c>
      <c r="B48" s="56" t="s">
        <v>225</v>
      </c>
      <c r="C48" s="89">
        <v>1</v>
      </c>
      <c r="D48" s="40"/>
      <c r="E48" s="73"/>
      <c r="F48" s="73"/>
      <c r="G48" s="73"/>
      <c r="H48" s="73"/>
      <c r="K48" s="123">
        <v>2.6</v>
      </c>
      <c r="L48" s="106"/>
      <c r="M48" s="106"/>
      <c r="N48" s="107">
        <f t="shared" si="2"/>
        <v>0</v>
      </c>
      <c r="O48" s="26"/>
      <c r="P48" s="26"/>
      <c r="Q48" s="26"/>
      <c r="R48" s="26"/>
    </row>
    <row r="49" spans="1:32" s="180" customFormat="1">
      <c r="A49" s="188" t="s">
        <v>226</v>
      </c>
      <c r="B49" s="56" t="s">
        <v>227</v>
      </c>
      <c r="C49" s="89">
        <v>1</v>
      </c>
      <c r="D49" s="40"/>
      <c r="E49" s="73"/>
      <c r="F49" s="73"/>
      <c r="G49" s="73"/>
      <c r="H49" s="73"/>
      <c r="K49" s="123">
        <v>2.7</v>
      </c>
      <c r="L49" s="106"/>
      <c r="M49" s="106"/>
      <c r="N49" s="107">
        <f t="shared" si="2"/>
        <v>0</v>
      </c>
      <c r="O49" s="26"/>
      <c r="P49" s="26"/>
      <c r="Q49" s="26"/>
      <c r="R49" s="26"/>
    </row>
    <row r="50" spans="1:32">
      <c r="A50" s="189" t="s">
        <v>122</v>
      </c>
      <c r="B50" s="56" t="s">
        <v>54</v>
      </c>
      <c r="C50" s="89">
        <v>1</v>
      </c>
      <c r="D50" s="40"/>
      <c r="E50" s="73"/>
      <c r="F50" s="73"/>
      <c r="G50" s="73"/>
      <c r="H50" s="73"/>
      <c r="K50" s="129">
        <v>8.9177</v>
      </c>
      <c r="L50" s="106"/>
      <c r="M50" s="106"/>
      <c r="N50" s="107">
        <f t="shared" si="2"/>
        <v>0</v>
      </c>
      <c r="O50" s="26"/>
      <c r="P50" s="26"/>
      <c r="Q50" s="26"/>
      <c r="R50" s="26"/>
      <c r="T50"/>
      <c r="U50"/>
      <c r="V50"/>
      <c r="X50"/>
    </row>
    <row r="51" spans="1:32">
      <c r="A51" s="189" t="s">
        <v>123</v>
      </c>
      <c r="B51" s="56" t="s">
        <v>55</v>
      </c>
      <c r="C51" s="89">
        <v>1</v>
      </c>
      <c r="D51" s="40"/>
      <c r="E51" s="26"/>
      <c r="F51" s="26"/>
      <c r="G51" s="26"/>
      <c r="H51" s="26"/>
      <c r="K51" s="129">
        <v>10.696400000000001</v>
      </c>
      <c r="L51" s="106"/>
      <c r="M51" s="106"/>
      <c r="N51" s="107">
        <f t="shared" si="2"/>
        <v>0</v>
      </c>
      <c r="O51" s="26"/>
      <c r="P51" s="26"/>
      <c r="Q51" s="26"/>
      <c r="R51" s="26"/>
      <c r="T51"/>
      <c r="U51"/>
      <c r="V51"/>
      <c r="X51"/>
    </row>
    <row r="52" spans="1:32">
      <c r="A52" s="189" t="s">
        <v>124</v>
      </c>
      <c r="B52" s="56" t="s">
        <v>56</v>
      </c>
      <c r="C52" s="89">
        <v>1</v>
      </c>
      <c r="D52" s="40"/>
      <c r="K52" s="129">
        <v>11.5555</v>
      </c>
      <c r="L52" s="106"/>
      <c r="M52" s="106"/>
      <c r="N52" s="107">
        <f t="shared" si="2"/>
        <v>0</v>
      </c>
      <c r="O52" s="26"/>
      <c r="P52" s="26"/>
      <c r="Q52" s="26"/>
      <c r="R52" s="26"/>
      <c r="T52"/>
      <c r="U52"/>
      <c r="V52"/>
      <c r="X52"/>
    </row>
    <row r="53" spans="1:32">
      <c r="A53" s="26"/>
      <c r="B53" s="53"/>
      <c r="C53" s="76"/>
      <c r="D53" s="2"/>
      <c r="E53" s="2"/>
      <c r="F53" s="2"/>
      <c r="G53" s="2"/>
      <c r="H53" s="2"/>
      <c r="K53" s="2"/>
      <c r="L53" s="5"/>
      <c r="N53" s="107"/>
      <c r="O53" s="26"/>
      <c r="P53" s="26"/>
      <c r="Q53" s="26"/>
      <c r="R53" s="26"/>
      <c r="T53"/>
      <c r="U53"/>
      <c r="V53"/>
      <c r="X53"/>
    </row>
    <row r="54" spans="1:32">
      <c r="A54" s="26" t="s">
        <v>146</v>
      </c>
      <c r="B54" s="53"/>
      <c r="C54" s="76"/>
      <c r="D54" s="53"/>
      <c r="E54" s="93"/>
      <c r="F54" s="93"/>
      <c r="G54" s="93"/>
      <c r="H54" s="93"/>
      <c r="I54" s="94" t="s">
        <v>134</v>
      </c>
      <c r="L54" s="5"/>
      <c r="O54" s="107"/>
      <c r="P54" s="147"/>
      <c r="Q54" s="143"/>
      <c r="R54" s="143"/>
      <c r="S54" s="141"/>
      <c r="T54" s="144"/>
      <c r="U54" s="145"/>
      <c r="V54" s="146"/>
      <c r="W54" s="141"/>
      <c r="X54" s="13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04" t="s">
        <v>148</v>
      </c>
      <c r="B55" s="204"/>
      <c r="C55" s="104"/>
      <c r="D55" s="26"/>
      <c r="E55" s="93"/>
      <c r="F55" s="93"/>
      <c r="G55" s="95" t="s">
        <v>135</v>
      </c>
      <c r="H55" s="202">
        <f>SUM(L11:L52)+SUM(N11:N52)</f>
        <v>0</v>
      </c>
      <c r="I55" s="202"/>
      <c r="L55" s="5"/>
      <c r="O55" s="107"/>
      <c r="P55" s="147"/>
      <c r="Q55" s="143"/>
      <c r="R55" s="143"/>
      <c r="S55" s="141"/>
      <c r="T55" s="144"/>
      <c r="U55" s="145"/>
      <c r="V55" s="146"/>
      <c r="W55" s="141"/>
      <c r="X55" s="13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6"/>
      <c r="B56" s="65"/>
      <c r="C56" s="65"/>
      <c r="D56" s="26"/>
      <c r="E56" s="93"/>
      <c r="F56" s="93"/>
      <c r="G56" s="96" t="s">
        <v>136</v>
      </c>
      <c r="H56" s="203">
        <v>0</v>
      </c>
      <c r="I56" s="203"/>
      <c r="L56" s="5"/>
      <c r="O56" s="107"/>
      <c r="P56" s="147"/>
      <c r="Q56" s="143"/>
      <c r="R56" s="143"/>
      <c r="S56" s="141"/>
      <c r="T56" s="144"/>
      <c r="U56" s="145"/>
      <c r="V56" s="146"/>
      <c r="W56" s="141"/>
      <c r="X56" s="136"/>
      <c r="Y56" s="26"/>
      <c r="Z56" s="26"/>
      <c r="AA56" s="26"/>
      <c r="AB56" s="26"/>
      <c r="AC56" s="26"/>
      <c r="AD56" s="26"/>
      <c r="AE56" s="26"/>
      <c r="AF56" s="26"/>
    </row>
    <row r="57" spans="1:32">
      <c r="B57" s="2"/>
      <c r="C57" s="2"/>
      <c r="D57" s="65"/>
      <c r="E57" s="93"/>
      <c r="F57" s="93"/>
      <c r="G57" s="95" t="s">
        <v>137</v>
      </c>
      <c r="H57" s="202">
        <f>H55-(H55*H56)</f>
        <v>0</v>
      </c>
      <c r="I57" s="202">
        <f>I55-(I55*I56)</f>
        <v>0</v>
      </c>
      <c r="L57" s="5"/>
      <c r="O57" s="107"/>
      <c r="P57" s="147"/>
      <c r="Q57" s="143"/>
      <c r="R57" s="143"/>
      <c r="S57" s="141"/>
      <c r="T57" s="144"/>
      <c r="U57" s="145"/>
      <c r="V57" s="146"/>
      <c r="W57" s="141"/>
      <c r="X57" s="13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6"/>
      <c r="B58" s="2"/>
      <c r="C58" s="2"/>
      <c r="D58" s="2"/>
      <c r="E58" s="93"/>
      <c r="F58" s="97"/>
      <c r="G58" s="95" t="s">
        <v>138</v>
      </c>
      <c r="H58" s="198">
        <v>0</v>
      </c>
      <c r="I58" s="198"/>
      <c r="L58" s="5"/>
      <c r="O58" s="107"/>
      <c r="P58" s="147"/>
      <c r="Q58" s="143"/>
      <c r="R58" s="143"/>
      <c r="S58" s="141"/>
      <c r="T58" s="144"/>
      <c r="U58" s="145"/>
      <c r="V58" s="146"/>
      <c r="W58" s="141"/>
      <c r="X58" s="136"/>
    </row>
    <row r="59" spans="1:32">
      <c r="A59" s="2"/>
      <c r="B59" s="2"/>
      <c r="C59" s="2"/>
      <c r="D59" s="2"/>
      <c r="E59" s="93"/>
      <c r="F59" s="98"/>
      <c r="G59" s="95" t="s">
        <v>139</v>
      </c>
      <c r="H59" s="199">
        <f>H57*H58</f>
        <v>0</v>
      </c>
      <c r="I59" s="199"/>
      <c r="L59" s="5"/>
      <c r="O59" s="107"/>
      <c r="P59" s="147"/>
      <c r="Q59" s="143"/>
      <c r="R59" s="143"/>
      <c r="S59" s="141"/>
      <c r="T59" s="144"/>
      <c r="U59" s="145"/>
      <c r="V59" s="146"/>
      <c r="W59" s="141"/>
      <c r="X59" s="136"/>
    </row>
    <row r="60" spans="1:32">
      <c r="D60" s="2"/>
      <c r="E60" s="99"/>
      <c r="F60" s="98"/>
      <c r="G60" s="98"/>
      <c r="H60" s="98"/>
      <c r="I60" s="98"/>
      <c r="L60" s="5"/>
      <c r="O60" s="107"/>
      <c r="P60" s="147"/>
      <c r="Q60" s="143"/>
      <c r="R60" s="143"/>
      <c r="S60" s="141"/>
      <c r="T60" s="144"/>
      <c r="U60" s="145"/>
      <c r="V60" s="146"/>
      <c r="W60" s="141"/>
      <c r="X60" s="136"/>
    </row>
    <row r="61" spans="1:32">
      <c r="E61" s="98"/>
      <c r="F61" s="98"/>
      <c r="G61" s="62" t="s">
        <v>140</v>
      </c>
      <c r="H61" s="98"/>
      <c r="I61" s="98"/>
      <c r="L61" s="5"/>
      <c r="O61" s="107"/>
      <c r="P61" s="147"/>
      <c r="Q61" s="143"/>
      <c r="R61" s="143"/>
      <c r="S61" s="141"/>
      <c r="T61" s="144"/>
      <c r="U61" s="145"/>
      <c r="V61" s="146"/>
      <c r="W61" s="141"/>
      <c r="X61" s="136"/>
    </row>
    <row r="62" spans="1:32">
      <c r="O62" s="107"/>
      <c r="P62" s="147"/>
      <c r="Q62" s="143"/>
      <c r="R62" s="143"/>
      <c r="S62" s="141"/>
      <c r="T62" s="144"/>
      <c r="U62" s="145"/>
      <c r="V62" s="146"/>
      <c r="W62" s="141"/>
      <c r="X62" s="136"/>
    </row>
    <row r="63" spans="1:32">
      <c r="O63" s="107"/>
      <c r="P63" s="147"/>
      <c r="Q63" s="143"/>
      <c r="R63" s="143"/>
      <c r="S63" s="141"/>
      <c r="T63" s="144"/>
      <c r="U63" s="145"/>
      <c r="V63" s="146"/>
      <c r="W63" s="141"/>
      <c r="X63" s="136"/>
    </row>
    <row r="64" spans="1:32">
      <c r="O64" s="107"/>
      <c r="P64" s="147"/>
      <c r="Q64" s="143"/>
      <c r="R64" s="143"/>
      <c r="S64" s="141"/>
      <c r="T64" s="144"/>
      <c r="U64" s="145"/>
      <c r="V64" s="146"/>
      <c r="W64" s="141"/>
      <c r="X64" s="136"/>
    </row>
    <row r="65" spans="15:24">
      <c r="O65" s="107"/>
      <c r="P65" s="147"/>
      <c r="Q65" s="143"/>
      <c r="R65" s="143"/>
      <c r="S65" s="141"/>
      <c r="T65" s="144"/>
      <c r="U65" s="145"/>
      <c r="V65" s="146"/>
      <c r="W65" s="141"/>
      <c r="X65" s="136"/>
    </row>
    <row r="66" spans="15:24">
      <c r="O66" s="107"/>
      <c r="P66" s="147"/>
      <c r="Q66" s="143"/>
      <c r="R66" s="143"/>
      <c r="S66" s="141"/>
      <c r="T66" s="144"/>
      <c r="U66" s="145"/>
      <c r="V66" s="146"/>
      <c r="W66" s="141"/>
      <c r="X66" s="136"/>
    </row>
    <row r="67" spans="15:24">
      <c r="O67" s="107"/>
      <c r="P67" s="147"/>
      <c r="Q67" s="143"/>
      <c r="R67" s="143"/>
      <c r="S67" s="141"/>
      <c r="T67" s="144"/>
      <c r="U67" s="145"/>
      <c r="V67" s="146"/>
      <c r="W67" s="141"/>
      <c r="X67" s="136"/>
    </row>
    <row r="68" spans="15:24">
      <c r="O68" s="107"/>
      <c r="P68" s="147"/>
      <c r="Q68" s="143"/>
      <c r="R68" s="143"/>
      <c r="S68" s="141"/>
      <c r="T68" s="144"/>
      <c r="U68" s="145"/>
      <c r="V68" s="146"/>
      <c r="W68" s="141"/>
      <c r="X68" s="136"/>
    </row>
    <row r="69" spans="15:24">
      <c r="O69" s="107"/>
      <c r="P69" s="147"/>
      <c r="Q69" s="143"/>
      <c r="R69" s="143"/>
      <c r="S69" s="141"/>
      <c r="T69" s="144"/>
      <c r="U69" s="145"/>
      <c r="V69" s="146"/>
      <c r="W69" s="141"/>
      <c r="X69" s="136"/>
    </row>
    <row r="70" spans="15:24">
      <c r="O70" s="107"/>
      <c r="P70" s="147"/>
      <c r="Q70" s="143"/>
      <c r="R70" s="143"/>
      <c r="S70" s="141"/>
      <c r="T70" s="144"/>
      <c r="U70" s="145"/>
      <c r="V70" s="146"/>
    </row>
    <row r="71" spans="15:24">
      <c r="O71" s="107"/>
      <c r="P71" s="147"/>
      <c r="Q71" s="143"/>
      <c r="R71" s="143"/>
      <c r="S71" s="141"/>
      <c r="T71" s="144"/>
      <c r="U71" s="145"/>
      <c r="V71" s="146"/>
    </row>
    <row r="72" spans="15:24">
      <c r="O72" s="107"/>
      <c r="P72" s="147"/>
      <c r="Q72" s="143"/>
      <c r="R72" s="143"/>
      <c r="S72" s="141"/>
      <c r="T72" s="144"/>
      <c r="U72" s="145"/>
      <c r="V72" s="146"/>
    </row>
    <row r="73" spans="15:24">
      <c r="O73" s="107"/>
      <c r="P73" s="147"/>
      <c r="Q73" s="143"/>
      <c r="R73" s="143"/>
      <c r="S73" s="141"/>
      <c r="T73" s="144"/>
      <c r="U73" s="145"/>
      <c r="V73" s="146"/>
    </row>
    <row r="74" spans="15:24">
      <c r="O74" s="107"/>
      <c r="P74" s="147"/>
      <c r="Q74" s="143"/>
      <c r="R74" s="143"/>
      <c r="S74" s="141"/>
      <c r="T74" s="144"/>
      <c r="U74" s="145"/>
      <c r="V74" s="146"/>
    </row>
    <row r="75" spans="15:24">
      <c r="O75" s="107"/>
      <c r="P75" s="147"/>
      <c r="Q75" s="143"/>
      <c r="R75" s="143"/>
      <c r="S75" s="141"/>
      <c r="T75" s="144"/>
      <c r="U75" s="145"/>
      <c r="V75" s="146"/>
    </row>
    <row r="76" spans="15:24">
      <c r="O76" s="107"/>
      <c r="P76" s="147"/>
      <c r="Q76" s="143"/>
      <c r="R76" s="143"/>
      <c r="S76" s="141"/>
      <c r="T76" s="144"/>
      <c r="U76" s="145"/>
      <c r="V76" s="146"/>
    </row>
    <row r="77" spans="15:24">
      <c r="O77" s="107"/>
      <c r="P77" s="147"/>
      <c r="Q77" s="143"/>
      <c r="R77" s="143"/>
      <c r="S77" s="141"/>
      <c r="T77" s="144"/>
      <c r="U77" s="145"/>
      <c r="V77" s="146"/>
    </row>
    <row r="78" spans="15:24">
      <c r="O78" s="107"/>
      <c r="P78" s="147"/>
      <c r="Q78" s="143"/>
      <c r="R78" s="143"/>
      <c r="S78" s="141"/>
      <c r="T78" s="144"/>
      <c r="U78" s="145"/>
      <c r="V78" s="146"/>
    </row>
    <row r="79" spans="15:24">
      <c r="O79" s="107"/>
      <c r="P79" s="147"/>
      <c r="Q79" s="143"/>
      <c r="R79" s="143"/>
      <c r="S79" s="141"/>
      <c r="T79" s="144"/>
      <c r="U79" s="145"/>
      <c r="V79" s="146"/>
    </row>
    <row r="80" spans="15:24">
      <c r="O80" s="107"/>
      <c r="P80" s="108">
        <v>10</v>
      </c>
      <c r="Q80" s="109">
        <f>SUM(D12:E12:F12)/P80</f>
        <v>0</v>
      </c>
      <c r="R80" s="110">
        <f t="shared" ref="R80:R90" si="3">Q80-ROUND(Q80,0)</f>
        <v>0</v>
      </c>
      <c r="S80" s="141"/>
      <c r="T80" s="112" t="s">
        <v>89</v>
      </c>
      <c r="U80" s="113">
        <v>90</v>
      </c>
      <c r="V80" s="114">
        <f t="shared" ref="V80:V90" si="4">SUM(D12:E12)/U80</f>
        <v>0</v>
      </c>
    </row>
    <row r="81" spans="15:22">
      <c r="O81" s="107"/>
      <c r="P81" s="108">
        <v>50</v>
      </c>
      <c r="Q81" s="109">
        <f t="shared" ref="Q81:Q90" si="5">SUM(D13:E13)/P81</f>
        <v>0</v>
      </c>
      <c r="R81" s="110">
        <f t="shared" si="3"/>
        <v>0</v>
      </c>
      <c r="S81" s="141"/>
      <c r="T81" s="112" t="s">
        <v>4</v>
      </c>
      <c r="U81" s="113">
        <v>1200</v>
      </c>
      <c r="V81" s="114">
        <f t="shared" si="4"/>
        <v>0</v>
      </c>
    </row>
    <row r="82" spans="15:22">
      <c r="O82" s="107"/>
      <c r="P82" s="108">
        <v>25</v>
      </c>
      <c r="Q82" s="109">
        <f t="shared" si="5"/>
        <v>0</v>
      </c>
      <c r="R82" s="110">
        <f t="shared" si="3"/>
        <v>0</v>
      </c>
      <c r="S82" s="141"/>
      <c r="T82" s="112" t="s">
        <v>4</v>
      </c>
      <c r="U82" s="113">
        <v>750</v>
      </c>
      <c r="V82" s="114">
        <f t="shared" si="4"/>
        <v>0</v>
      </c>
    </row>
    <row r="83" spans="15:22">
      <c r="O83" s="107"/>
      <c r="P83" s="108">
        <v>25</v>
      </c>
      <c r="Q83" s="109">
        <f t="shared" si="5"/>
        <v>0</v>
      </c>
      <c r="R83" s="110">
        <f t="shared" si="3"/>
        <v>0</v>
      </c>
      <c r="S83" s="141"/>
      <c r="T83" s="112" t="s">
        <v>4</v>
      </c>
      <c r="U83" s="113">
        <v>300</v>
      </c>
      <c r="V83" s="114">
        <f t="shared" si="4"/>
        <v>0</v>
      </c>
    </row>
    <row r="84" spans="15:22">
      <c r="O84" s="107"/>
      <c r="P84" s="108">
        <v>10</v>
      </c>
      <c r="Q84" s="109">
        <f t="shared" si="5"/>
        <v>0</v>
      </c>
      <c r="R84" s="110">
        <f t="shared" si="3"/>
        <v>0</v>
      </c>
      <c r="S84" s="141"/>
      <c r="T84" s="112" t="s">
        <v>4</v>
      </c>
      <c r="U84" s="113">
        <v>120</v>
      </c>
      <c r="V84" s="114">
        <f t="shared" si="4"/>
        <v>0</v>
      </c>
    </row>
    <row r="85" spans="15:22">
      <c r="O85" s="107"/>
      <c r="P85" s="108">
        <v>10</v>
      </c>
      <c r="Q85" s="109">
        <f t="shared" si="5"/>
        <v>0</v>
      </c>
      <c r="R85" s="110">
        <f t="shared" si="3"/>
        <v>0</v>
      </c>
      <c r="S85" s="141"/>
      <c r="T85" s="112" t="s">
        <v>4</v>
      </c>
      <c r="U85" s="113">
        <v>120</v>
      </c>
      <c r="V85" s="114">
        <f t="shared" si="4"/>
        <v>0</v>
      </c>
    </row>
    <row r="86" spans="15:22">
      <c r="O86" s="107"/>
      <c r="P86" s="108">
        <v>1</v>
      </c>
      <c r="Q86" s="109">
        <f t="shared" si="5"/>
        <v>0</v>
      </c>
      <c r="R86" s="110">
        <f t="shared" si="3"/>
        <v>0</v>
      </c>
      <c r="S86" s="141"/>
      <c r="T86" s="112" t="s">
        <v>4</v>
      </c>
      <c r="U86" s="113">
        <v>120</v>
      </c>
      <c r="V86" s="114">
        <f t="shared" si="4"/>
        <v>0</v>
      </c>
    </row>
    <row r="87" spans="15:22">
      <c r="O87" s="107"/>
      <c r="P87" s="108">
        <v>1</v>
      </c>
      <c r="Q87" s="109">
        <f t="shared" si="5"/>
        <v>0</v>
      </c>
      <c r="R87" s="110">
        <f t="shared" si="3"/>
        <v>0</v>
      </c>
      <c r="S87" s="141"/>
      <c r="T87" s="112" t="s">
        <v>4</v>
      </c>
      <c r="U87" s="113">
        <v>120</v>
      </c>
      <c r="V87" s="114">
        <f t="shared" si="4"/>
        <v>0</v>
      </c>
    </row>
    <row r="88" spans="15:22">
      <c r="O88" s="107"/>
      <c r="P88" s="108">
        <v>10</v>
      </c>
      <c r="Q88" s="109">
        <f t="shared" si="5"/>
        <v>0</v>
      </c>
      <c r="R88" s="110">
        <f t="shared" si="3"/>
        <v>0</v>
      </c>
      <c r="S88" s="141"/>
      <c r="T88" s="112" t="s">
        <v>4</v>
      </c>
      <c r="U88" s="113">
        <v>120</v>
      </c>
      <c r="V88" s="114">
        <f t="shared" si="4"/>
        <v>0</v>
      </c>
    </row>
    <row r="89" spans="15:22">
      <c r="O89" s="107"/>
      <c r="P89" s="108">
        <v>20</v>
      </c>
      <c r="Q89" s="109">
        <f t="shared" si="5"/>
        <v>0</v>
      </c>
      <c r="R89" s="110">
        <f t="shared" si="3"/>
        <v>0</v>
      </c>
      <c r="S89" s="141"/>
      <c r="T89" s="112" t="s">
        <v>4</v>
      </c>
      <c r="U89" s="113">
        <v>960</v>
      </c>
      <c r="V89" s="114">
        <f t="shared" si="4"/>
        <v>0</v>
      </c>
    </row>
    <row r="90" spans="15:22">
      <c r="O90" s="107"/>
      <c r="P90" s="108">
        <v>20</v>
      </c>
      <c r="Q90" s="109">
        <f t="shared" si="5"/>
        <v>0</v>
      </c>
      <c r="R90" s="110">
        <f t="shared" si="3"/>
        <v>0</v>
      </c>
      <c r="S90" s="141"/>
      <c r="T90" s="112" t="s">
        <v>4</v>
      </c>
      <c r="U90" s="113">
        <v>960</v>
      </c>
      <c r="V90" s="114">
        <f t="shared" si="4"/>
        <v>0</v>
      </c>
    </row>
    <row r="91" spans="15:22">
      <c r="O91" s="107"/>
      <c r="P91" s="108"/>
      <c r="Q91" s="109"/>
      <c r="R91" s="110"/>
      <c r="S91" s="141"/>
      <c r="T91" s="112"/>
      <c r="U91" s="113"/>
      <c r="V91" s="114"/>
    </row>
    <row r="92" spans="15:22">
      <c r="O92" s="107"/>
      <c r="P92" s="108">
        <v>5</v>
      </c>
      <c r="Q92" s="109">
        <f t="shared" ref="Q92:Q97" si="6">SUM(D24:E24)/P92</f>
        <v>0</v>
      </c>
      <c r="R92" s="110">
        <f t="shared" ref="R92:R98" si="7">Q92-ROUND(Q92,0)</f>
        <v>0</v>
      </c>
      <c r="S92" s="141"/>
      <c r="T92" s="112" t="s">
        <v>90</v>
      </c>
      <c r="U92" s="113">
        <v>60</v>
      </c>
      <c r="V92" s="114">
        <f t="shared" ref="V92:V97" si="8">SUM(D24:E24)/U92</f>
        <v>0</v>
      </c>
    </row>
    <row r="93" spans="15:22">
      <c r="O93" s="107"/>
      <c r="P93" s="108">
        <v>40</v>
      </c>
      <c r="Q93" s="109">
        <f t="shared" si="6"/>
        <v>0</v>
      </c>
      <c r="R93" s="110">
        <f t="shared" si="7"/>
        <v>0</v>
      </c>
      <c r="S93" s="141"/>
      <c r="T93" s="112" t="s">
        <v>4</v>
      </c>
      <c r="U93" s="113">
        <v>480</v>
      </c>
      <c r="V93" s="114">
        <f t="shared" si="8"/>
        <v>0</v>
      </c>
    </row>
    <row r="94" spans="15:22">
      <c r="O94" s="107"/>
      <c r="P94" s="108">
        <v>35</v>
      </c>
      <c r="Q94" s="109">
        <f t="shared" si="6"/>
        <v>0</v>
      </c>
      <c r="R94" s="110">
        <f t="shared" si="7"/>
        <v>0</v>
      </c>
      <c r="S94" s="141"/>
      <c r="T94" s="112" t="s">
        <v>4</v>
      </c>
      <c r="U94" s="113">
        <v>420</v>
      </c>
      <c r="V94" s="114">
        <f t="shared" si="8"/>
        <v>0</v>
      </c>
    </row>
    <row r="95" spans="15:22">
      <c r="O95" s="107"/>
      <c r="P95" s="108">
        <v>30</v>
      </c>
      <c r="Q95" s="109">
        <f t="shared" si="6"/>
        <v>0</v>
      </c>
      <c r="R95" s="110">
        <f t="shared" si="7"/>
        <v>0</v>
      </c>
      <c r="S95" s="141"/>
      <c r="T95" s="112" t="s">
        <v>4</v>
      </c>
      <c r="U95" s="113">
        <v>360</v>
      </c>
      <c r="V95" s="114">
        <f t="shared" si="8"/>
        <v>0</v>
      </c>
    </row>
    <row r="96" spans="15:22">
      <c r="P96" s="108">
        <v>10</v>
      </c>
      <c r="Q96" s="109">
        <f t="shared" si="6"/>
        <v>0</v>
      </c>
      <c r="R96" s="110">
        <f t="shared" si="7"/>
        <v>0</v>
      </c>
      <c r="S96" s="141"/>
      <c r="T96" s="112" t="s">
        <v>4</v>
      </c>
      <c r="U96" s="113">
        <v>160</v>
      </c>
      <c r="V96" s="114">
        <f t="shared" si="8"/>
        <v>0</v>
      </c>
    </row>
    <row r="97" spans="16:22">
      <c r="P97" s="108">
        <v>20</v>
      </c>
      <c r="Q97" s="109">
        <f t="shared" si="6"/>
        <v>0</v>
      </c>
      <c r="R97" s="110">
        <f t="shared" si="7"/>
        <v>0</v>
      </c>
      <c r="S97" s="141"/>
      <c r="T97" s="112" t="s">
        <v>4</v>
      </c>
      <c r="U97" s="113">
        <v>240</v>
      </c>
      <c r="V97" s="114">
        <f t="shared" si="8"/>
        <v>0</v>
      </c>
    </row>
    <row r="98" spans="16:22">
      <c r="P98" s="108">
        <v>40</v>
      </c>
      <c r="Q98" s="109">
        <f>SUM(D31:E31)/P98</f>
        <v>0</v>
      </c>
      <c r="R98" s="110">
        <f t="shared" si="7"/>
        <v>0</v>
      </c>
      <c r="S98" s="141"/>
      <c r="T98" s="112" t="s">
        <v>4</v>
      </c>
      <c r="U98" s="113">
        <v>1440</v>
      </c>
      <c r="V98" s="114">
        <f>SUM(D31:E31)/U98</f>
        <v>0</v>
      </c>
    </row>
    <row r="99" spans="16:22">
      <c r="P99" s="108"/>
      <c r="Q99" s="109"/>
      <c r="R99" s="110"/>
      <c r="S99" s="141"/>
      <c r="T99" s="112"/>
      <c r="U99" s="113"/>
      <c r="V99" s="114"/>
    </row>
    <row r="100" spans="16:22">
      <c r="P100" s="108"/>
      <c r="Q100" s="109"/>
      <c r="R100" s="110"/>
      <c r="S100" s="141"/>
      <c r="T100" s="112"/>
      <c r="U100" s="113"/>
      <c r="V100" s="114"/>
    </row>
    <row r="101" spans="16:22">
      <c r="P101" s="108"/>
      <c r="Q101" s="109"/>
      <c r="R101" s="110"/>
      <c r="S101" s="141"/>
      <c r="T101" s="112"/>
      <c r="U101" s="113"/>
      <c r="V101" s="114"/>
    </row>
    <row r="102" spans="16:22">
      <c r="P102" s="108"/>
      <c r="Q102" s="109"/>
      <c r="R102" s="110"/>
      <c r="S102" s="141"/>
      <c r="T102" s="112"/>
      <c r="U102" s="113"/>
      <c r="V102" s="114"/>
    </row>
    <row r="103" spans="16:22">
      <c r="P103" s="108">
        <v>3</v>
      </c>
      <c r="Q103" s="109" t="e">
        <f>#REF!/P103</f>
        <v>#REF!</v>
      </c>
      <c r="R103" s="110" t="e">
        <f t="shared" ref="R103:R110" si="9">Q103-ROUND(Q103,0)</f>
        <v>#REF!</v>
      </c>
      <c r="S103" s="141"/>
      <c r="T103" s="112" t="s">
        <v>90</v>
      </c>
      <c r="U103" s="113">
        <v>120</v>
      </c>
      <c r="V103" s="114" t="e">
        <f>#REF!/U103</f>
        <v>#REF!</v>
      </c>
    </row>
    <row r="104" spans="16:22">
      <c r="P104" s="108">
        <v>1</v>
      </c>
      <c r="Q104" s="109" t="e">
        <f>#REF!/P104</f>
        <v>#REF!</v>
      </c>
      <c r="R104" s="110" t="e">
        <f t="shared" si="9"/>
        <v>#REF!</v>
      </c>
      <c r="S104" s="141"/>
      <c r="T104" s="112" t="s">
        <v>4</v>
      </c>
      <c r="U104" s="113">
        <v>1050</v>
      </c>
      <c r="V104" s="114" t="e">
        <f>#REF!/U104</f>
        <v>#REF!</v>
      </c>
    </row>
    <row r="105" spans="16:22">
      <c r="P105" s="108">
        <v>14</v>
      </c>
      <c r="Q105" s="109" t="e">
        <f>#REF!/P105</f>
        <v>#REF!</v>
      </c>
      <c r="R105" s="110" t="e">
        <f t="shared" si="9"/>
        <v>#REF!</v>
      </c>
      <c r="S105" s="141"/>
      <c r="T105" s="112" t="s">
        <v>4</v>
      </c>
      <c r="U105" s="113">
        <v>112</v>
      </c>
      <c r="V105" s="114" t="e">
        <f>#REF!/U105</f>
        <v>#REF!</v>
      </c>
    </row>
    <row r="106" spans="16:22">
      <c r="P106" s="108">
        <v>8</v>
      </c>
      <c r="Q106" s="109" t="e">
        <f>#REF!/P106</f>
        <v>#REF!</v>
      </c>
      <c r="R106" s="110" t="e">
        <f t="shared" si="9"/>
        <v>#REF!</v>
      </c>
      <c r="S106" s="141"/>
      <c r="T106" s="112" t="s">
        <v>4</v>
      </c>
      <c r="U106" s="113">
        <v>40</v>
      </c>
      <c r="V106" s="114" t="e">
        <f>#REF!/U106</f>
        <v>#REF!</v>
      </c>
    </row>
    <row r="107" spans="16:22">
      <c r="P107" s="108">
        <v>8</v>
      </c>
      <c r="Q107" s="109" t="e">
        <f>#REF!/P107</f>
        <v>#REF!</v>
      </c>
      <c r="R107" s="110" t="e">
        <f t="shared" si="9"/>
        <v>#REF!</v>
      </c>
      <c r="S107" s="141"/>
      <c r="T107" s="112" t="s">
        <v>4</v>
      </c>
      <c r="U107" s="113">
        <v>40</v>
      </c>
      <c r="V107" s="114" t="e">
        <f>#REF!/U107</f>
        <v>#REF!</v>
      </c>
    </row>
    <row r="108" spans="16:22">
      <c r="P108" s="108">
        <v>5</v>
      </c>
      <c r="Q108" s="109" t="e">
        <f>#REF!/P108</f>
        <v>#REF!</v>
      </c>
      <c r="R108" s="110" t="e">
        <f t="shared" si="9"/>
        <v>#REF!</v>
      </c>
      <c r="S108" s="141"/>
      <c r="T108" s="112" t="s">
        <v>4</v>
      </c>
      <c r="U108" s="113">
        <v>40</v>
      </c>
      <c r="V108" s="114" t="e">
        <f>#REF!/U108</f>
        <v>#REF!</v>
      </c>
    </row>
    <row r="109" spans="16:22">
      <c r="P109" s="108">
        <v>1</v>
      </c>
      <c r="Q109" s="109" t="e">
        <f>#REF!/P109</f>
        <v>#REF!</v>
      </c>
      <c r="R109" s="110" t="e">
        <f t="shared" si="9"/>
        <v>#REF!</v>
      </c>
      <c r="S109" s="141"/>
      <c r="T109" s="112" t="s">
        <v>4</v>
      </c>
      <c r="U109" s="113">
        <v>600</v>
      </c>
      <c r="V109" s="114" t="e">
        <f>#REF!/U109</f>
        <v>#REF!</v>
      </c>
    </row>
    <row r="110" spans="16:22">
      <c r="P110" s="108">
        <v>1</v>
      </c>
      <c r="Q110" s="109" t="e">
        <f>#REF!/P110</f>
        <v>#REF!</v>
      </c>
      <c r="R110" s="110" t="e">
        <f t="shared" si="9"/>
        <v>#REF!</v>
      </c>
      <c r="S110" s="141"/>
      <c r="T110" s="112" t="s">
        <v>4</v>
      </c>
      <c r="U110" s="113">
        <v>600</v>
      </c>
      <c r="V110" s="114" t="e">
        <f>#REF!/U110</f>
        <v>#REF!</v>
      </c>
    </row>
    <row r="111" spans="16:22">
      <c r="P111" s="108"/>
      <c r="Q111" s="109"/>
      <c r="R111" s="110"/>
      <c r="S111" s="141"/>
      <c r="T111" s="112"/>
      <c r="U111" s="113"/>
      <c r="V111" s="114"/>
    </row>
    <row r="112" spans="16:22">
      <c r="P112" s="108">
        <v>3</v>
      </c>
      <c r="Q112" s="109" t="e">
        <f>#REF!/P112</f>
        <v>#REF!</v>
      </c>
      <c r="R112" s="110" t="e">
        <f>Q112-ROUND(Q112,0)</f>
        <v>#REF!</v>
      </c>
      <c r="S112" s="141"/>
      <c r="T112" s="112" t="s">
        <v>90</v>
      </c>
      <c r="U112" s="113">
        <v>48</v>
      </c>
      <c r="V112" s="114" t="e">
        <f>#REF!/U112</f>
        <v>#REF!</v>
      </c>
    </row>
    <row r="113" spans="16:22">
      <c r="P113" s="108">
        <v>25</v>
      </c>
      <c r="Q113" s="109" t="e">
        <f>#REF!/P113</f>
        <v>#REF!</v>
      </c>
      <c r="R113" s="110" t="e">
        <f>Q113-ROUND(Q113,0)</f>
        <v>#REF!</v>
      </c>
      <c r="S113" s="141"/>
      <c r="T113" s="112" t="s">
        <v>4</v>
      </c>
      <c r="U113" s="113">
        <v>300</v>
      </c>
      <c r="V113" s="114" t="e">
        <f>#REF!/U113</f>
        <v>#REF!</v>
      </c>
    </row>
    <row r="114" spans="16:22">
      <c r="P114" s="108">
        <v>20</v>
      </c>
      <c r="Q114" s="109" t="e">
        <f>#REF!/P114</f>
        <v>#REF!</v>
      </c>
      <c r="R114" s="110" t="e">
        <f>Q114-ROUND(Q114,0)</f>
        <v>#REF!</v>
      </c>
      <c r="S114" s="141"/>
      <c r="T114" s="112" t="s">
        <v>4</v>
      </c>
      <c r="U114" s="113">
        <v>200</v>
      </c>
      <c r="V114" s="114" t="e">
        <f>#REF!/U114</f>
        <v>#REF!</v>
      </c>
    </row>
    <row r="115" spans="16:22">
      <c r="P115" s="108">
        <v>1</v>
      </c>
      <c r="Q115" s="109" t="e">
        <f>#REF!/P115</f>
        <v>#REF!</v>
      </c>
      <c r="R115" s="110" t="e">
        <f>Q115-ROUND(Q115,0)</f>
        <v>#REF!</v>
      </c>
      <c r="S115" s="141"/>
      <c r="T115" s="112" t="s">
        <v>4</v>
      </c>
      <c r="U115" s="113">
        <v>40</v>
      </c>
      <c r="V115" s="114" t="e">
        <f>#REF!/U115</f>
        <v>#REF!</v>
      </c>
    </row>
    <row r="116" spans="16:22">
      <c r="P116" s="108">
        <v>1</v>
      </c>
      <c r="Q116" s="109" t="e">
        <f>#REF!/P116</f>
        <v>#REF!</v>
      </c>
      <c r="R116" s="110" t="e">
        <f>Q116-ROUND(Q116,0)</f>
        <v>#REF!</v>
      </c>
      <c r="S116" s="141"/>
      <c r="T116" s="112" t="s">
        <v>4</v>
      </c>
      <c r="U116" s="113">
        <v>900</v>
      </c>
      <c r="V116" s="114" t="e">
        <f>#REF!/U116</f>
        <v>#REF!</v>
      </c>
    </row>
    <row r="117" spans="16:22">
      <c r="P117" s="108"/>
      <c r="Q117" s="109"/>
      <c r="R117" s="109"/>
      <c r="S117" s="141"/>
      <c r="T117" s="112"/>
      <c r="U117" s="113"/>
      <c r="V117" s="114"/>
    </row>
    <row r="118" spans="16:22">
      <c r="P118" s="108"/>
      <c r="Q118" s="120" t="e">
        <f>SUM(Q40:Q116)</f>
        <v>#REF!</v>
      </c>
      <c r="R118" s="120"/>
      <c r="S118" s="141"/>
      <c r="T118" s="112"/>
      <c r="U118" s="113"/>
      <c r="V118" s="114"/>
    </row>
    <row r="119" spans="16:22">
      <c r="P119" s="108"/>
      <c r="Q119" s="109"/>
      <c r="R119" s="109"/>
      <c r="S119" s="141"/>
      <c r="T119" s="112"/>
      <c r="U119" s="113"/>
      <c r="V119" s="114"/>
    </row>
    <row r="120" spans="16:22">
      <c r="P120" s="108"/>
      <c r="Q120" s="109"/>
      <c r="R120" s="109"/>
      <c r="S120" s="141"/>
      <c r="T120" s="112"/>
      <c r="U120" s="113"/>
      <c r="V120" s="114"/>
    </row>
    <row r="121" spans="16:22">
      <c r="P121" s="108"/>
      <c r="Q121" s="109"/>
      <c r="R121" s="109"/>
      <c r="S121" s="141"/>
      <c r="T121" s="112"/>
      <c r="U121" s="113"/>
      <c r="V121" s="114"/>
    </row>
    <row r="122" spans="16:22">
      <c r="P122" s="108"/>
      <c r="Q122" s="109"/>
      <c r="R122" s="109"/>
      <c r="S122" s="141"/>
      <c r="T122" s="112"/>
      <c r="U122" s="113"/>
      <c r="V122" s="114"/>
    </row>
    <row r="123" spans="16:22">
      <c r="P123" s="108"/>
      <c r="Q123" s="109"/>
      <c r="R123" s="109"/>
      <c r="S123" s="141"/>
      <c r="T123" s="112"/>
      <c r="U123" s="113"/>
      <c r="V123" s="114"/>
    </row>
    <row r="124" spans="16:22">
      <c r="P124" s="108"/>
      <c r="Q124" s="109"/>
      <c r="R124" s="109"/>
      <c r="S124" s="141"/>
      <c r="T124" s="112"/>
      <c r="U124" s="113"/>
      <c r="V124" s="114"/>
    </row>
    <row r="125" spans="16:22">
      <c r="P125" s="108"/>
      <c r="Q125" s="109"/>
      <c r="R125" s="109"/>
      <c r="S125" s="141"/>
      <c r="T125" s="112"/>
      <c r="U125" s="113"/>
      <c r="V125" s="114"/>
    </row>
    <row r="126" spans="16:22">
      <c r="P126" s="108"/>
      <c r="Q126" s="109"/>
      <c r="R126" s="109"/>
      <c r="S126" s="141"/>
      <c r="T126" s="112"/>
      <c r="U126" s="113"/>
      <c r="V126" s="114"/>
    </row>
    <row r="127" spans="16:22">
      <c r="P127" s="108"/>
      <c r="Q127" s="109"/>
      <c r="R127" s="109"/>
      <c r="S127" s="141"/>
      <c r="T127" s="112"/>
      <c r="U127" s="113"/>
      <c r="V127" s="114"/>
    </row>
    <row r="128" spans="16:22">
      <c r="P128" s="108"/>
      <c r="Q128" s="109"/>
      <c r="R128" s="109"/>
      <c r="S128" s="141"/>
      <c r="T128" s="112"/>
      <c r="U128" s="113"/>
      <c r="V128" s="114"/>
    </row>
    <row r="129" spans="16:22">
      <c r="P129" s="108"/>
      <c r="Q129" s="109"/>
      <c r="R129" s="109"/>
      <c r="S129" s="141"/>
      <c r="T129" s="112"/>
      <c r="U129" s="113"/>
      <c r="V129" s="114"/>
    </row>
    <row r="130" spans="16:22">
      <c r="P130" s="108"/>
      <c r="Q130" s="109"/>
      <c r="R130" s="109"/>
      <c r="S130" s="141"/>
      <c r="T130" s="112"/>
      <c r="U130" s="113"/>
      <c r="V130" s="114"/>
    </row>
    <row r="131" spans="16:22">
      <c r="P131" s="108"/>
      <c r="Q131" s="109"/>
      <c r="R131" s="109"/>
      <c r="S131" s="141"/>
      <c r="T131" s="112"/>
      <c r="U131" s="113"/>
      <c r="V131" s="114"/>
    </row>
    <row r="132" spans="16:22">
      <c r="P132" s="108"/>
      <c r="Q132" s="109"/>
      <c r="R132" s="109"/>
      <c r="S132" s="141"/>
      <c r="T132" s="112"/>
      <c r="U132" s="113"/>
      <c r="V132" s="114"/>
    </row>
  </sheetData>
  <sheetProtection algorithmName="SHA-512" hashValue="uFbZrjYcv9k/aZbof9VIxtTPpnIudIQ9/7te8V3p9TEXaMXsU96tfZVq3lO5k44sL8Y3+OGB/gWaPCcC8wtNZw==" saltValue="4vXscbqSgdLv0P6/4i/rCA==" spinCount="100000" sheet="1" formatCells="0" selectLockedCells="1"/>
  <mergeCells count="7">
    <mergeCell ref="I34:J34"/>
    <mergeCell ref="A55:B55"/>
    <mergeCell ref="H59:I59"/>
    <mergeCell ref="H55:I55"/>
    <mergeCell ref="H56:I56"/>
    <mergeCell ref="H57:I57"/>
    <mergeCell ref="H58:I58"/>
  </mergeCells>
  <conditionalFormatting sqref="Q1:Q5 Q7:Q32 Q54:Q65598">
    <cfRule type="expression" dxfId="1" priority="1" stopIfTrue="1">
      <formula>Q1-ROUND(Q1,0)&lt;&gt;0</formula>
    </cfRule>
  </conditionalFormatting>
  <pageMargins left="0.7" right="0.7" top="0.75" bottom="0.75" header="0.3" footer="0.3"/>
  <pageSetup paperSize="9" scale="55" orientation="portrait" r:id="rId1"/>
  <rowBreaks count="1" manualBreakCount="1">
    <brk id="79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92984-65F6-416F-BFE2-86DB855EDD40}">
  <dimension ref="A1:P57"/>
  <sheetViews>
    <sheetView tabSelected="1" topLeftCell="A32" zoomScaleNormal="100" workbookViewId="0">
      <selection activeCell="A36" sqref="A36:XFD36"/>
    </sheetView>
  </sheetViews>
  <sheetFormatPr defaultRowHeight="15"/>
  <cols>
    <col min="1" max="1" width="40.85546875" customWidth="1"/>
    <col min="2" max="2" width="25.7109375" customWidth="1"/>
    <col min="3" max="3" width="7.42578125" customWidth="1"/>
    <col min="6" max="6" width="9.28515625" customWidth="1"/>
    <col min="7" max="7" width="12.5703125" customWidth="1"/>
    <col min="8" max="8" width="17.28515625" customWidth="1"/>
    <col min="9" max="9" width="9.140625" customWidth="1"/>
    <col min="10" max="10" width="0.140625" customWidth="1"/>
    <col min="11" max="11" width="0.28515625" customWidth="1"/>
  </cols>
  <sheetData>
    <row r="1" spans="1:16" ht="15.75" thickBot="1">
      <c r="A1" s="1" t="s">
        <v>178</v>
      </c>
      <c r="B1" s="2"/>
      <c r="C1" s="2"/>
      <c r="D1" s="2"/>
    </row>
    <row r="2" spans="1:16" ht="15.75" thickBot="1">
      <c r="A2" s="11" t="s">
        <v>109</v>
      </c>
      <c r="B2" s="12"/>
      <c r="C2" s="2"/>
      <c r="D2" s="2"/>
    </row>
    <row r="5" spans="1:16" ht="15.75" thickBot="1">
      <c r="A5" s="11"/>
      <c r="B5" s="14" t="s">
        <v>102</v>
      </c>
      <c r="C5" s="2"/>
      <c r="D5" s="2"/>
    </row>
    <row r="6" spans="1:16">
      <c r="A6" s="11" t="s">
        <v>72</v>
      </c>
      <c r="B6" s="15"/>
      <c r="C6" s="16"/>
      <c r="D6" s="17"/>
    </row>
    <row r="7" spans="1:16">
      <c r="A7" s="11" t="s">
        <v>73</v>
      </c>
      <c r="B7" s="18"/>
      <c r="C7" s="19"/>
      <c r="D7" s="20"/>
    </row>
    <row r="8" spans="1:16" ht="15.75" thickBot="1">
      <c r="A8" s="11" t="s">
        <v>74</v>
      </c>
      <c r="B8" s="21"/>
      <c r="C8" s="22"/>
      <c r="D8" s="23"/>
    </row>
    <row r="9" spans="1:16" ht="15.75" thickBot="1">
      <c r="A9" s="11" t="s">
        <v>75</v>
      </c>
      <c r="B9" s="24" t="str">
        <f ca="1">YEAR(TODAY())&amp;"-"&amp;IF(LEN(MONTH(TODAY()))&gt;1,MONTH(TODAY()),"0"&amp;MONTH(TODAY()))&amp;"-"&amp;DAY(TODAY())</f>
        <v>2021-06-17</v>
      </c>
      <c r="C9" s="2"/>
      <c r="D9" s="2"/>
    </row>
    <row r="10" spans="1:16">
      <c r="A10" s="25"/>
    </row>
    <row r="13" spans="1:16" ht="51">
      <c r="D13" s="50" t="s">
        <v>165</v>
      </c>
      <c r="E13" s="167" t="s">
        <v>166</v>
      </c>
      <c r="I13" s="28" t="s">
        <v>0</v>
      </c>
      <c r="K13" s="7"/>
      <c r="L13" s="7"/>
      <c r="N13" s="8"/>
      <c r="O13" s="9"/>
      <c r="P13" s="10"/>
    </row>
    <row r="14" spans="1:16">
      <c r="D14" s="30" t="s">
        <v>15</v>
      </c>
      <c r="E14" s="30" t="s">
        <v>16</v>
      </c>
      <c r="I14" s="179" t="s">
        <v>211</v>
      </c>
      <c r="K14" s="7"/>
      <c r="L14" s="7"/>
      <c r="N14" s="8"/>
      <c r="O14" s="9"/>
      <c r="P14" s="10"/>
    </row>
    <row r="15" spans="1:16">
      <c r="A15" s="29" t="s">
        <v>76</v>
      </c>
      <c r="B15" s="102" t="s">
        <v>111</v>
      </c>
      <c r="C15" s="26" t="s">
        <v>110</v>
      </c>
      <c r="D15" s="197">
        <v>135</v>
      </c>
      <c r="E15" s="197"/>
      <c r="I15" s="3"/>
      <c r="K15" s="33" t="s">
        <v>2</v>
      </c>
      <c r="L15" s="33"/>
      <c r="N15" s="34"/>
      <c r="O15" s="35"/>
      <c r="P15" s="36"/>
    </row>
    <row r="16" spans="1:16">
      <c r="A16" s="37" t="s">
        <v>77</v>
      </c>
      <c r="B16" s="38" t="s">
        <v>156</v>
      </c>
      <c r="C16" s="39">
        <v>1</v>
      </c>
      <c r="D16" s="166"/>
      <c r="E16" s="40"/>
      <c r="H16" s="176"/>
      <c r="I16" s="58">
        <v>38.08</v>
      </c>
      <c r="K16" s="7">
        <f t="shared" ref="K16:K24" si="0">SUM(D16:E16)*I16</f>
        <v>0</v>
      </c>
      <c r="L16" s="171"/>
      <c r="N16" s="8"/>
      <c r="O16" s="9"/>
      <c r="P16" s="10"/>
    </row>
    <row r="17" spans="1:16">
      <c r="A17" s="37" t="s">
        <v>78</v>
      </c>
      <c r="B17" s="38" t="s">
        <v>157</v>
      </c>
      <c r="C17" s="39">
        <v>1</v>
      </c>
      <c r="D17" s="40"/>
      <c r="E17" s="40"/>
      <c r="H17" s="176"/>
      <c r="I17" s="58">
        <v>3.22</v>
      </c>
      <c r="K17" s="7">
        <f t="shared" si="0"/>
        <v>0</v>
      </c>
      <c r="L17" s="171"/>
      <c r="N17" s="8"/>
      <c r="O17" s="9"/>
      <c r="P17" s="10"/>
    </row>
    <row r="18" spans="1:16">
      <c r="A18" s="37" t="s">
        <v>79</v>
      </c>
      <c r="B18" s="38" t="s">
        <v>158</v>
      </c>
      <c r="C18" s="39">
        <v>1</v>
      </c>
      <c r="D18" s="40"/>
      <c r="E18" s="40"/>
      <c r="H18" s="176"/>
      <c r="I18" s="58">
        <v>6.35</v>
      </c>
      <c r="K18" s="7">
        <f t="shared" si="0"/>
        <v>0</v>
      </c>
      <c r="L18" s="171"/>
      <c r="N18" s="8"/>
      <c r="O18" s="9"/>
      <c r="P18" s="10"/>
    </row>
    <row r="19" spans="1:16">
      <c r="A19" s="37" t="s">
        <v>80</v>
      </c>
      <c r="B19" s="38" t="s">
        <v>159</v>
      </c>
      <c r="C19" s="39">
        <v>1</v>
      </c>
      <c r="D19" s="40"/>
      <c r="E19" s="40"/>
      <c r="H19" s="176"/>
      <c r="I19" s="58">
        <v>23.93</v>
      </c>
      <c r="K19" s="7">
        <f t="shared" si="0"/>
        <v>0</v>
      </c>
      <c r="L19" s="171"/>
      <c r="N19" s="8"/>
      <c r="O19" s="9"/>
      <c r="P19" s="10"/>
    </row>
    <row r="20" spans="1:16">
      <c r="A20" s="37" t="s">
        <v>81</v>
      </c>
      <c r="B20" s="38" t="s">
        <v>160</v>
      </c>
      <c r="C20" s="39">
        <v>1</v>
      </c>
      <c r="D20" s="40"/>
      <c r="E20" s="40"/>
      <c r="H20" s="176"/>
      <c r="I20" s="58">
        <v>42.02</v>
      </c>
      <c r="K20" s="7">
        <f t="shared" si="0"/>
        <v>0</v>
      </c>
      <c r="L20" s="171"/>
      <c r="N20" s="8"/>
      <c r="O20" s="9"/>
      <c r="P20" s="10"/>
    </row>
    <row r="21" spans="1:16">
      <c r="A21" s="37" t="s">
        <v>82</v>
      </c>
      <c r="B21" s="38" t="s">
        <v>161</v>
      </c>
      <c r="C21" s="39">
        <v>1</v>
      </c>
      <c r="D21" s="40"/>
      <c r="E21" s="40"/>
      <c r="H21" s="176"/>
      <c r="I21" s="58">
        <v>42.02</v>
      </c>
      <c r="K21" s="7">
        <f t="shared" si="0"/>
        <v>0</v>
      </c>
      <c r="L21" s="171"/>
      <c r="N21" s="8"/>
      <c r="O21" s="9"/>
      <c r="P21" s="10"/>
    </row>
    <row r="22" spans="1:16">
      <c r="A22" s="37" t="s">
        <v>186</v>
      </c>
      <c r="B22" s="38" t="s">
        <v>162</v>
      </c>
      <c r="C22" s="39">
        <v>1</v>
      </c>
      <c r="D22" s="40"/>
      <c r="E22" s="40"/>
      <c r="H22" s="176"/>
      <c r="I22" s="58">
        <v>17.87</v>
      </c>
      <c r="K22" s="7">
        <f t="shared" si="0"/>
        <v>0</v>
      </c>
      <c r="L22" s="171"/>
      <c r="N22" s="8"/>
      <c r="O22" s="9"/>
      <c r="P22" s="10"/>
    </row>
    <row r="23" spans="1:16">
      <c r="A23" s="37" t="s">
        <v>86</v>
      </c>
      <c r="B23" s="38" t="s">
        <v>163</v>
      </c>
      <c r="C23" s="39">
        <v>1</v>
      </c>
      <c r="D23" s="40"/>
      <c r="E23" s="40"/>
      <c r="H23" s="176"/>
      <c r="I23" s="58">
        <v>13.46</v>
      </c>
      <c r="K23" s="7">
        <f t="shared" si="0"/>
        <v>0</v>
      </c>
      <c r="L23" s="171"/>
      <c r="N23" s="8"/>
      <c r="O23" s="9"/>
      <c r="P23" s="10"/>
    </row>
    <row r="24" spans="1:16">
      <c r="A24" s="37" t="s">
        <v>87</v>
      </c>
      <c r="B24" s="38" t="s">
        <v>164</v>
      </c>
      <c r="C24" s="39">
        <v>1</v>
      </c>
      <c r="D24" s="40"/>
      <c r="E24" s="40"/>
      <c r="H24" s="176"/>
      <c r="I24" s="58">
        <v>13.46</v>
      </c>
      <c r="K24" s="7">
        <f t="shared" si="0"/>
        <v>0</v>
      </c>
      <c r="L24" s="171"/>
      <c r="N24" s="8"/>
      <c r="O24" s="9"/>
      <c r="P24" s="10"/>
    </row>
    <row r="25" spans="1:16">
      <c r="A25" s="29" t="s">
        <v>88</v>
      </c>
      <c r="D25" s="197" t="s">
        <v>167</v>
      </c>
      <c r="E25" s="197"/>
      <c r="I25" s="3"/>
      <c r="K25" s="7"/>
      <c r="L25" s="171"/>
      <c r="N25" s="8"/>
      <c r="O25" s="9"/>
      <c r="P25" s="10"/>
    </row>
    <row r="26" spans="1:16">
      <c r="A26" s="37" t="s">
        <v>106</v>
      </c>
      <c r="B26" s="56" t="s">
        <v>168</v>
      </c>
      <c r="C26" s="39">
        <v>1</v>
      </c>
      <c r="D26" s="166"/>
      <c r="E26" s="40"/>
      <c r="I26" s="58">
        <v>30.31</v>
      </c>
      <c r="K26" s="7">
        <f t="shared" ref="K26:K27" si="1">SUM(D26:E26)*I26</f>
        <v>0</v>
      </c>
      <c r="L26" s="171"/>
      <c r="N26" s="8"/>
      <c r="O26" s="9"/>
      <c r="P26" s="10"/>
    </row>
    <row r="27" spans="1:16">
      <c r="A27" s="37" t="s">
        <v>91</v>
      </c>
      <c r="B27" s="56" t="s">
        <v>169</v>
      </c>
      <c r="C27" s="39">
        <v>1</v>
      </c>
      <c r="D27" s="40"/>
      <c r="E27" s="40"/>
      <c r="I27" s="58">
        <v>8.6999999999999993</v>
      </c>
      <c r="K27" s="7">
        <f t="shared" si="1"/>
        <v>0</v>
      </c>
      <c r="L27" s="171"/>
      <c r="N27" s="8"/>
      <c r="O27" s="9"/>
      <c r="P27" s="10"/>
    </row>
    <row r="28" spans="1:16">
      <c r="A28" s="37" t="s">
        <v>92</v>
      </c>
      <c r="B28" s="56" t="s">
        <v>170</v>
      </c>
      <c r="C28" s="39">
        <v>1</v>
      </c>
      <c r="D28" s="40"/>
      <c r="E28" s="40"/>
      <c r="I28" s="58">
        <v>8.4600000000000009</v>
      </c>
      <c r="K28" s="7">
        <f>SUM(D28:E28)*I28</f>
        <v>0</v>
      </c>
      <c r="L28" s="171"/>
      <c r="N28" s="8"/>
      <c r="O28" s="9"/>
      <c r="P28" s="10"/>
    </row>
    <row r="29" spans="1:16">
      <c r="A29" s="42" t="s">
        <v>187</v>
      </c>
      <c r="B29" s="56" t="s">
        <v>171</v>
      </c>
      <c r="C29" s="39">
        <v>1</v>
      </c>
      <c r="D29" s="40"/>
      <c r="E29" s="40"/>
      <c r="I29" s="58">
        <v>5.13</v>
      </c>
      <c r="K29" s="7">
        <f t="shared" ref="K29" si="2">SUM(D29:E29)*I29</f>
        <v>0</v>
      </c>
      <c r="L29" s="171"/>
      <c r="N29" s="8"/>
      <c r="O29" s="9"/>
      <c r="P29" s="10"/>
    </row>
    <row r="30" spans="1:16">
      <c r="A30" s="168" t="s">
        <v>118</v>
      </c>
      <c r="E30" s="169" t="s">
        <v>152</v>
      </c>
      <c r="F30" s="169" t="s">
        <v>127</v>
      </c>
      <c r="G30" s="169" t="s">
        <v>128</v>
      </c>
      <c r="H30" s="169" t="s">
        <v>177</v>
      </c>
      <c r="I30" s="3"/>
      <c r="K30" s="7"/>
      <c r="L30" s="171"/>
      <c r="N30" s="8"/>
      <c r="O30" s="9"/>
      <c r="P30" s="10"/>
    </row>
    <row r="31" spans="1:16">
      <c r="A31" s="188" t="s">
        <v>189</v>
      </c>
      <c r="B31" s="56" t="s">
        <v>51</v>
      </c>
      <c r="C31" s="39">
        <v>1</v>
      </c>
      <c r="D31" s="191"/>
      <c r="E31" s="190"/>
      <c r="F31" s="48"/>
      <c r="G31" s="48"/>
      <c r="H31" s="48"/>
      <c r="I31" s="123">
        <v>19.22</v>
      </c>
      <c r="K31" s="7">
        <f t="shared" ref="K31:K44" si="3">SUM(D31)*I31</f>
        <v>0</v>
      </c>
      <c r="L31" s="171"/>
      <c r="N31" s="8"/>
      <c r="O31" s="9"/>
      <c r="P31" s="10"/>
    </row>
    <row r="32" spans="1:16" s="180" customFormat="1">
      <c r="A32" s="188" t="s">
        <v>231</v>
      </c>
      <c r="B32" s="56" t="s">
        <v>220</v>
      </c>
      <c r="C32" s="39">
        <v>1</v>
      </c>
      <c r="D32" s="191"/>
      <c r="E32" s="185"/>
      <c r="F32" s="185"/>
      <c r="G32" s="185"/>
      <c r="H32" s="185"/>
      <c r="I32" s="123">
        <v>20.83</v>
      </c>
      <c r="K32" s="7">
        <f t="shared" si="3"/>
        <v>0</v>
      </c>
      <c r="L32" s="171"/>
      <c r="N32" s="8"/>
      <c r="O32" s="9"/>
      <c r="P32" s="10"/>
    </row>
    <row r="33" spans="1:16" s="180" customFormat="1">
      <c r="A33" s="188" t="s">
        <v>232</v>
      </c>
      <c r="B33" s="56" t="s">
        <v>221</v>
      </c>
      <c r="C33" s="39">
        <v>1</v>
      </c>
      <c r="D33" s="191"/>
      <c r="E33" s="185"/>
      <c r="F33" s="185"/>
      <c r="G33" s="185"/>
      <c r="H33" s="185"/>
      <c r="I33" s="123">
        <v>8.56</v>
      </c>
      <c r="K33" s="7">
        <f t="shared" si="3"/>
        <v>0</v>
      </c>
      <c r="L33" s="171"/>
      <c r="N33" s="8"/>
      <c r="O33" s="9"/>
      <c r="P33" s="10"/>
    </row>
    <row r="34" spans="1:16">
      <c r="A34" s="188" t="s">
        <v>188</v>
      </c>
      <c r="B34" s="56" t="s">
        <v>172</v>
      </c>
      <c r="C34" s="39">
        <v>1</v>
      </c>
      <c r="D34" s="40"/>
      <c r="I34" s="58">
        <v>7.13</v>
      </c>
      <c r="K34" s="7">
        <f t="shared" si="3"/>
        <v>0</v>
      </c>
      <c r="L34" s="171"/>
      <c r="N34" s="8"/>
      <c r="O34" s="9"/>
      <c r="P34" s="10"/>
    </row>
    <row r="35" spans="1:16" ht="14.25" customHeight="1">
      <c r="A35" s="188" t="s">
        <v>190</v>
      </c>
      <c r="B35" s="56" t="s">
        <v>173</v>
      </c>
      <c r="C35" s="39">
        <v>1</v>
      </c>
      <c r="D35" s="40"/>
      <c r="I35" s="123">
        <v>4.37</v>
      </c>
      <c r="K35" s="7">
        <f t="shared" si="3"/>
        <v>0</v>
      </c>
      <c r="L35" s="171"/>
      <c r="N35" s="8"/>
      <c r="O35" s="9"/>
      <c r="P35" s="10"/>
    </row>
    <row r="36" spans="1:16">
      <c r="A36" s="188" t="s">
        <v>194</v>
      </c>
      <c r="B36" s="56" t="s">
        <v>191</v>
      </c>
      <c r="C36" s="39">
        <v>1</v>
      </c>
      <c r="D36" s="40"/>
      <c r="I36" s="123">
        <v>0.3</v>
      </c>
      <c r="K36" s="7">
        <f t="shared" si="3"/>
        <v>0</v>
      </c>
      <c r="L36" s="171"/>
      <c r="N36" s="8"/>
      <c r="O36" s="9"/>
      <c r="P36" s="10"/>
    </row>
    <row r="37" spans="1:16">
      <c r="A37" s="188" t="s">
        <v>195</v>
      </c>
      <c r="B37" s="56" t="s">
        <v>174</v>
      </c>
      <c r="C37" s="39">
        <v>1</v>
      </c>
      <c r="D37" s="40"/>
      <c r="I37" s="123">
        <v>0.46</v>
      </c>
      <c r="K37" s="7">
        <f t="shared" si="3"/>
        <v>0</v>
      </c>
      <c r="L37" s="171"/>
      <c r="N37" s="8"/>
      <c r="O37" s="9"/>
      <c r="P37" s="10"/>
    </row>
    <row r="38" spans="1:16">
      <c r="A38" s="188" t="s">
        <v>196</v>
      </c>
      <c r="B38" s="56" t="s">
        <v>192</v>
      </c>
      <c r="C38" s="39">
        <v>1</v>
      </c>
      <c r="D38" s="40"/>
      <c r="I38" s="123">
        <v>0.5</v>
      </c>
      <c r="K38" s="7">
        <f t="shared" si="3"/>
        <v>0</v>
      </c>
      <c r="L38" s="171"/>
      <c r="N38" s="8"/>
      <c r="O38" s="9"/>
      <c r="P38" s="10"/>
    </row>
    <row r="39" spans="1:16">
      <c r="A39" s="188" t="s">
        <v>197</v>
      </c>
      <c r="B39" s="56" t="s">
        <v>175</v>
      </c>
      <c r="C39" s="39">
        <v>1</v>
      </c>
      <c r="D39" s="166"/>
      <c r="I39" s="123">
        <v>0.53</v>
      </c>
      <c r="K39" s="7">
        <f t="shared" si="3"/>
        <v>0</v>
      </c>
      <c r="L39" s="171"/>
      <c r="N39" s="8"/>
      <c r="O39" s="9"/>
      <c r="P39" s="10"/>
    </row>
    <row r="40" spans="1:16" s="180" customFormat="1">
      <c r="A40" s="188" t="s">
        <v>222</v>
      </c>
      <c r="B40" s="56" t="s">
        <v>223</v>
      </c>
      <c r="C40" s="39">
        <v>1</v>
      </c>
      <c r="D40" s="166"/>
      <c r="I40" s="123">
        <v>2.6</v>
      </c>
      <c r="K40" s="7">
        <f t="shared" si="3"/>
        <v>0</v>
      </c>
      <c r="L40" s="171"/>
      <c r="N40" s="8"/>
      <c r="O40" s="9"/>
      <c r="P40" s="10"/>
    </row>
    <row r="41" spans="1:16" s="180" customFormat="1">
      <c r="A41" s="188" t="s">
        <v>224</v>
      </c>
      <c r="B41" s="56" t="s">
        <v>225</v>
      </c>
      <c r="C41" s="39">
        <v>1</v>
      </c>
      <c r="D41" s="166"/>
      <c r="I41" s="123">
        <v>2.6</v>
      </c>
      <c r="K41" s="7">
        <f t="shared" si="3"/>
        <v>0</v>
      </c>
      <c r="L41" s="171"/>
      <c r="N41" s="8"/>
      <c r="O41" s="9"/>
      <c r="P41" s="10"/>
    </row>
    <row r="42" spans="1:16" s="180" customFormat="1">
      <c r="A42" s="188" t="s">
        <v>226</v>
      </c>
      <c r="B42" s="56" t="s">
        <v>227</v>
      </c>
      <c r="C42" s="39">
        <v>1</v>
      </c>
      <c r="D42" s="166"/>
      <c r="I42" s="123">
        <v>2.7</v>
      </c>
      <c r="K42" s="7">
        <f t="shared" si="3"/>
        <v>0</v>
      </c>
      <c r="L42" s="171"/>
      <c r="N42" s="8"/>
      <c r="O42" s="9"/>
      <c r="P42" s="10"/>
    </row>
    <row r="43" spans="1:16" s="180" customFormat="1">
      <c r="A43" s="188" t="s">
        <v>228</v>
      </c>
      <c r="B43" s="56" t="s">
        <v>229</v>
      </c>
      <c r="C43" s="39">
        <v>1</v>
      </c>
      <c r="D43" s="166"/>
      <c r="I43" s="123">
        <v>8.35</v>
      </c>
      <c r="K43" s="7">
        <f t="shared" si="3"/>
        <v>0</v>
      </c>
      <c r="L43" s="171"/>
      <c r="N43" s="8"/>
      <c r="O43" s="9"/>
      <c r="P43" s="10"/>
    </row>
    <row r="44" spans="1:16">
      <c r="A44" s="188" t="s">
        <v>193</v>
      </c>
      <c r="B44" s="56"/>
      <c r="C44" s="39">
        <v>1</v>
      </c>
      <c r="D44" s="40"/>
      <c r="I44" s="129">
        <v>0.03</v>
      </c>
      <c r="K44" s="7">
        <f t="shared" si="3"/>
        <v>0</v>
      </c>
      <c r="L44" s="171"/>
      <c r="N44" s="8"/>
      <c r="O44" s="9"/>
      <c r="P44" s="10"/>
    </row>
    <row r="45" spans="1:16">
      <c r="A45" s="188" t="s">
        <v>198</v>
      </c>
      <c r="B45" s="56" t="s">
        <v>176</v>
      </c>
      <c r="C45" s="39">
        <v>1</v>
      </c>
      <c r="D45" s="40"/>
      <c r="I45" s="58">
        <v>5.75</v>
      </c>
      <c r="K45" s="7">
        <f>SUM(D45)*I45</f>
        <v>0</v>
      </c>
      <c r="L45" s="171"/>
      <c r="N45" s="8"/>
      <c r="O45" s="9"/>
      <c r="P45" s="10"/>
    </row>
    <row r="46" spans="1:16">
      <c r="D46" s="83"/>
      <c r="E46" s="83"/>
      <c r="F46" s="61"/>
      <c r="I46" s="3"/>
    </row>
    <row r="47" spans="1:16">
      <c r="A47" s="26" t="s">
        <v>146</v>
      </c>
      <c r="B47" s="53"/>
      <c r="C47" s="76"/>
      <c r="D47" s="83"/>
      <c r="E47" s="83"/>
      <c r="F47" s="61"/>
      <c r="I47" s="170"/>
    </row>
    <row r="48" spans="1:16">
      <c r="A48" s="204" t="s">
        <v>148</v>
      </c>
      <c r="B48" s="204"/>
      <c r="C48" s="104"/>
      <c r="F48" s="168" t="s">
        <v>134</v>
      </c>
      <c r="H48" s="175"/>
      <c r="I48" s="170"/>
    </row>
    <row r="49" spans="1:9">
      <c r="A49" s="26" t="s">
        <v>150</v>
      </c>
      <c r="B49" s="65"/>
      <c r="C49" s="65"/>
      <c r="I49" s="170"/>
    </row>
    <row r="50" spans="1:9">
      <c r="B50" s="2"/>
      <c r="C50" s="2"/>
      <c r="F50" s="168" t="s">
        <v>181</v>
      </c>
      <c r="H50" s="173">
        <f>SUM(K16:K45)</f>
        <v>0</v>
      </c>
      <c r="I50" s="170"/>
    </row>
    <row r="51" spans="1:9">
      <c r="F51" s="174" t="s">
        <v>184</v>
      </c>
      <c r="H51" s="175">
        <v>0</v>
      </c>
      <c r="I51" s="170"/>
    </row>
    <row r="52" spans="1:9">
      <c r="F52" s="168" t="s">
        <v>185</v>
      </c>
      <c r="H52">
        <f>H50-(H50*H51)</f>
        <v>0</v>
      </c>
      <c r="I52" s="170"/>
    </row>
    <row r="53" spans="1:9">
      <c r="F53" s="168" t="s">
        <v>182</v>
      </c>
      <c r="H53">
        <v>0</v>
      </c>
      <c r="I53" s="170"/>
    </row>
    <row r="54" spans="1:9">
      <c r="F54" s="168" t="s">
        <v>183</v>
      </c>
      <c r="H54">
        <f>H52*H53</f>
        <v>0</v>
      </c>
      <c r="I54" s="3"/>
    </row>
    <row r="55" spans="1:9">
      <c r="I55" s="45"/>
    </row>
    <row r="56" spans="1:9">
      <c r="I56" s="170"/>
    </row>
    <row r="57" spans="1:9">
      <c r="I57" s="170"/>
    </row>
  </sheetData>
  <sheetProtection algorithmName="SHA-512" hashValue="fnWJV1Gw9hwo/tz5603b2vYRveTJGuDxFpbscnDgJoSy8q9CcuGFezH1amnkRMf3kq9HHg8wj1CXOv6D+6pG4g==" saltValue="GEgT/d+GLyVKG5VnOtVNYA==" spinCount="100000" sheet="1" objects="1" scenarios="1"/>
  <protectedRanges>
    <protectedRange sqref="H53" name="Діапазон2"/>
    <protectedRange sqref="H51" name="Діапазон1"/>
  </protectedRanges>
  <mergeCells count="3">
    <mergeCell ref="D15:E15"/>
    <mergeCell ref="D25:E25"/>
    <mergeCell ref="A48:B48"/>
  </mergeCells>
  <conditionalFormatting sqref="K13:K45">
    <cfRule type="expression" dxfId="0" priority="3" stopIfTrue="1">
      <formula>K13-ROUND(K13,0)&lt;&gt;0</formula>
    </cfRule>
  </conditionalFormatting>
  <pageMargins left="0.7" right="0.7" top="0.75" bottom="0.75" header="0.3" footer="0.3"/>
  <pageSetup paperSize="9" scale="63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PVC 90 &amp; 110</vt:lpstr>
      <vt:lpstr>PVC 130</vt:lpstr>
      <vt:lpstr>PVC 150</vt:lpstr>
      <vt:lpstr> PVC 2 135</vt:lpstr>
      <vt:lpstr>'PVC 130'!Область_друку</vt:lpstr>
      <vt:lpstr>'PVC 150'!Область_друку</vt:lpstr>
      <vt:lpstr>'PVC 90 &amp; 110'!Область_друку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KmetsA</dc:creator>
  <cp:lastModifiedBy>Оксана Романець</cp:lastModifiedBy>
  <cp:lastPrinted>2021-05-07T13:15:09Z</cp:lastPrinted>
  <dcterms:created xsi:type="dcterms:W3CDTF">2016-08-25T08:55:16Z</dcterms:created>
  <dcterms:modified xsi:type="dcterms:W3CDTF">2021-06-17T14:36:57Z</dcterms:modified>
</cp:coreProperties>
</file>